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tables/table1.xml" ContentType="application/vnd.openxmlformats-officedocument.spreadsheetml.table+xml"/>
  <Override PartName="/xl/tables/table2.xml" ContentType="application/vnd.openxmlformats-officedocument.spreadsheetml.table+xml"/>
  <Override PartName="/xl/drawings/drawing1.xml" ContentType="application/vnd.openxmlformats-officedocument.drawing+xml"/>
  <Override PartName="/xl/tables/table3.xml" ContentType="application/vnd.openxmlformats-officedocument.spreadsheetml.table+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628"/>
  <workbookPr codeName="ThisWorkbook"/>
  <mc:AlternateContent xmlns:mc="http://schemas.openxmlformats.org/markup-compatibility/2006">
    <mc:Choice Requires="x15">
      <x15ac:absPath xmlns:x15ac="http://schemas.microsoft.com/office/spreadsheetml/2010/11/ac" url="P:\Mercados\Trading Ideas\"/>
    </mc:Choice>
  </mc:AlternateContent>
  <xr:revisionPtr revIDLastSave="0" documentId="13_ncr:1_{29A4CEC2-8D56-4515-8357-BB8C090A0AA1}" xr6:coauthVersionLast="46" xr6:coauthVersionMax="46" xr10:uidLastSave="{00000000-0000-0000-0000-000000000000}"/>
  <bookViews>
    <workbookView xWindow="10440" yWindow="645" windowWidth="24075" windowHeight="17415" xr2:uid="{00000000-000D-0000-FFFF-FFFF00000000}"/>
  </bookViews>
  <sheets>
    <sheet name="Trade_Idea" sheetId="1" r:id="rId1"/>
    <sheet name="Auxiliar" sheetId="3" r:id="rId2"/>
    <sheet name="Ratios" sheetId="4" r:id="rId3"/>
    <sheet name="Discriminação de Custos" sheetId="2" r:id="rId4"/>
    <sheet name="Folha1" sheetId="5" r:id="rId5"/>
  </sheets>
  <definedNames>
    <definedName name="Alfa">Ratios!#REF!</definedName>
    <definedName name="Alfas">Ratios!#REF!</definedName>
    <definedName name="_xlnm.Print_Area" localSheetId="3">'Discriminação de Custos'!$B$1:$E$51</definedName>
    <definedName name="_xlnm.Print_Area" localSheetId="0">Trade_Idea!$B$1:$H$165</definedName>
    <definedName name="Beta">Ratios!#REF!</definedName>
    <definedName name="Delta">Ratios!#REF!</definedName>
    <definedName name="Equipa" localSheetId="2">DESLOC(Ratios!#REF!,1,MATCH(Ratios!#REF!,Ratios!#REF!,0)-1,4)</definedName>
    <definedName name="Gama">Ratios!#REF!</definedName>
    <definedName name="Imposto">'Discriminação de Custos'!$E$34</definedName>
    <definedName name="Software_Services">Auxiliar!$E$3:$E$9</definedName>
    <definedName name="TaxaImposto">'Discriminação de Custos'!$E$33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6" i="1" l="1" a="1"/>
  <c r="C6" i="1" s="1"/>
  <c r="C66" i="1" s="1" a="1"/>
  <c r="C66" i="1" s="1"/>
  <c r="C65" i="1" a="1"/>
  <c r="C65" i="1" s="1"/>
  <c r="C68" i="1" a="1"/>
  <c r="C68" i="1" s="1"/>
  <c r="C70" i="1" a="1"/>
  <c r="C70" i="1" s="1"/>
  <c r="C72" i="1" a="1"/>
  <c r="C72" i="1" s="1"/>
  <c r="C73" i="1" a="1"/>
  <c r="C73" i="1" s="1"/>
  <c r="C74" i="1" a="1"/>
  <c r="C74" i="1" s="1"/>
  <c r="H65" i="1" a="1"/>
  <c r="H65" i="1" s="1"/>
  <c r="B65" i="1" a="1"/>
  <c r="B65" i="1" s="1"/>
  <c r="G11" i="1" a="1"/>
  <c r="G11" i="1" s="1"/>
  <c r="G10" i="1" a="1"/>
  <c r="G10" i="1" s="1"/>
  <c r="G9" i="1" a="1"/>
  <c r="G9" i="1" s="1"/>
  <c r="G8" i="1" a="1"/>
  <c r="G8" i="1" s="1"/>
  <c r="G7" i="1" a="1"/>
  <c r="G7" i="1" s="1"/>
  <c r="G6" i="1" a="1"/>
  <c r="G6" i="1" s="1"/>
  <c r="B15" i="1" a="1"/>
  <c r="B15" i="1" s="1"/>
  <c r="C7" i="1" a="1"/>
  <c r="C7" i="1" s="1"/>
  <c r="C67" i="1" s="1" a="1"/>
  <c r="C67" i="1" s="1"/>
  <c r="C11" i="1" a="1"/>
  <c r="C11" i="1" s="1"/>
  <c r="C71" i="1" s="1" a="1"/>
  <c r="C71" i="1" s="1"/>
  <c r="C9" i="1" a="1"/>
  <c r="C9" i="1" s="1"/>
  <c r="C69" i="1" s="1" a="1"/>
  <c r="C69" i="1" s="1"/>
  <c r="E9" i="2"/>
  <c r="E10" i="2"/>
  <c r="E11" i="2"/>
  <c r="E12" i="2"/>
  <c r="E13" i="2"/>
  <c r="E14" i="2"/>
  <c r="E15" i="2"/>
  <c r="E16" i="2"/>
  <c r="E17" i="2"/>
  <c r="E18" i="2"/>
  <c r="E19" i="2"/>
  <c r="E20" i="2"/>
  <c r="E21" i="2"/>
  <c r="E22" i="2"/>
  <c r="E23" i="2"/>
  <c r="E24" i="2"/>
  <c r="E25" i="2"/>
  <c r="E26" i="2"/>
  <c r="E27" i="2"/>
  <c r="E28" i="2"/>
  <c r="E29" i="2"/>
  <c r="E30" i="2"/>
  <c r="E31" i="2"/>
  <c r="E8" i="2"/>
  <c r="F31" i="2" l="1"/>
  <c r="F30" i="2"/>
  <c r="F28" i="2"/>
  <c r="F29" i="2"/>
  <c r="F27" i="2"/>
  <c r="F26" i="2"/>
  <c r="F25" i="2"/>
  <c r="F23" i="2"/>
  <c r="F24" i="2"/>
  <c r="F22" i="2"/>
  <c r="F21" i="2"/>
  <c r="F20" i="2"/>
  <c r="F19" i="2"/>
  <c r="F18" i="2"/>
  <c r="F17" i="2"/>
  <c r="F14" i="2"/>
  <c r="F16" i="2"/>
  <c r="F15" i="2"/>
  <c r="F8" i="2"/>
  <c r="F11" i="2"/>
  <c r="F12" i="2"/>
  <c r="F9" i="2"/>
  <c r="F10" i="2"/>
  <c r="F13" i="2"/>
  <c r="E32" i="2"/>
  <c r="E34" i="2" s="1"/>
  <c r="E35" i="2" s="1"/>
  <c r="C45" i="2" l="1"/>
  <c r="B45" i="2"/>
  <c r="B46" i="2"/>
  <c r="C44" i="2"/>
  <c r="B47" i="2"/>
  <c r="B43" i="2"/>
  <c r="C46" i="2"/>
  <c r="C47" i="2"/>
  <c r="C43" i="2"/>
  <c r="B44" i="2"/>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4">
    <bk>
      <extLst>
        <ext uri="{3e2802c4-a4d2-4d8b-9148-e3be6c30e623}">
          <xlrd:rvb i="2"/>
        </ext>
      </extLst>
    </bk>
    <bk>
      <extLst>
        <ext uri="{3e2802c4-a4d2-4d8b-9148-e3be6c30e623}">
          <xlrd:rvb i="3"/>
        </ext>
      </extLst>
    </bk>
    <bk>
      <extLst>
        <ext uri="{3e2802c4-a4d2-4d8b-9148-e3be6c30e623}">
          <xlrd:rvb i="4"/>
        </ext>
      </extLst>
    </bk>
    <bk>
      <extLst>
        <ext uri="{3e2802c4-a4d2-4d8b-9148-e3be6c30e623}">
          <xlrd:rvb i="5"/>
        </ext>
      </extLst>
    </bk>
  </futureMetadata>
  <cellMetadata count="1">
    <bk>
      <rc t="1" v="0"/>
    </bk>
  </cellMetadata>
  <valueMetadata count="4">
    <bk>
      <rc t="2" v="0"/>
    </bk>
    <bk>
      <rc t="2" v="1"/>
    </bk>
    <bk>
      <rc t="2" v="2"/>
    </bk>
    <bk>
      <rc t="2" v="3"/>
    </bk>
  </valueMetadata>
</metadata>
</file>

<file path=xl/sharedStrings.xml><?xml version="1.0" encoding="utf-8"?>
<sst xmlns="http://schemas.openxmlformats.org/spreadsheetml/2006/main" count="156" uniqueCount="142">
  <si>
    <t>Descrição</t>
  </si>
  <si>
    <t>Custo</t>
  </si>
  <si>
    <t>Total</t>
  </si>
  <si>
    <t>Madeira 5x20x305</t>
  </si>
  <si>
    <t>Madeira 5x10x305</t>
  </si>
  <si>
    <t>Suportes para vigas</t>
  </si>
  <si>
    <t>Caixa de pregos, 15 g</t>
  </si>
  <si>
    <t>Caixa de parafusos, 2 pol.</t>
  </si>
  <si>
    <t>Par de luvas, de pele</t>
  </si>
  <si>
    <t>Imposto</t>
  </si>
  <si>
    <t>Taxa do imposto</t>
  </si>
  <si>
    <t>Montante total</t>
  </si>
  <si>
    <t>Custos de mão-de-obra</t>
  </si>
  <si>
    <t>RESUMO DO ORÇAMENTO</t>
  </si>
  <si>
    <t>LISTA DE MATERIAIS E CUSTOS</t>
  </si>
  <si>
    <t>DISCRIMINAÇÃO DE MATERIAIS E CUSTOS</t>
  </si>
  <si>
    <t>Subtotal</t>
  </si>
  <si>
    <t>Qtd.</t>
  </si>
  <si>
    <t xml:space="preserve"> </t>
  </si>
  <si>
    <t>TOTAL</t>
  </si>
  <si>
    <t>NOTAS</t>
  </si>
  <si>
    <t>Stock</t>
  </si>
  <si>
    <t>Country:</t>
  </si>
  <si>
    <t>Market:</t>
  </si>
  <si>
    <t>Sector:</t>
  </si>
  <si>
    <t>Industry:</t>
  </si>
  <si>
    <t>Ticker:</t>
  </si>
  <si>
    <t>Company:</t>
  </si>
  <si>
    <t>USA</t>
  </si>
  <si>
    <t>LONG</t>
  </si>
  <si>
    <t># Shares:</t>
  </si>
  <si>
    <t>Mrk Cap:</t>
  </si>
  <si>
    <t>Description</t>
  </si>
  <si>
    <t>Price:</t>
  </si>
  <si>
    <t>P/E</t>
  </si>
  <si>
    <t>Year One:</t>
  </si>
  <si>
    <t>Avg. Volume:</t>
  </si>
  <si>
    <t>Employees:</t>
  </si>
  <si>
    <t>Quantitative Analysis (Annual)</t>
  </si>
  <si>
    <t>Stock Price $</t>
  </si>
  <si>
    <t>Market Cap $M</t>
  </si>
  <si>
    <t>EPS</t>
  </si>
  <si>
    <t>Price/Earnings</t>
  </si>
  <si>
    <t>PEG</t>
  </si>
  <si>
    <t>Sales $M</t>
  </si>
  <si>
    <t>Sales Growth %</t>
  </si>
  <si>
    <t>Sales Multiple</t>
  </si>
  <si>
    <t>2017</t>
  </si>
  <si>
    <t>2018</t>
  </si>
  <si>
    <t>2019</t>
  </si>
  <si>
    <t>2020</t>
  </si>
  <si>
    <t>2021</t>
  </si>
  <si>
    <t>2022</t>
  </si>
  <si>
    <t>Net Income (GAAP)</t>
  </si>
  <si>
    <t>Ratios</t>
  </si>
  <si>
    <t>Comments on Annual Quantitative Analysis</t>
  </si>
  <si>
    <t xml:space="preserve">                                                   Trading Idea</t>
  </si>
  <si>
    <t>Type/Date:</t>
  </si>
  <si>
    <t>Nº 202101</t>
  </si>
  <si>
    <t>Type</t>
  </si>
  <si>
    <t>SHORT</t>
  </si>
  <si>
    <t>PE1</t>
  </si>
  <si>
    <t>PEG1</t>
  </si>
  <si>
    <t>EG2(2022)</t>
  </si>
  <si>
    <t>EG1(2021)</t>
  </si>
  <si>
    <t>PEG2</t>
  </si>
  <si>
    <t>Mrk Cap</t>
  </si>
  <si>
    <t>EDP</t>
  </si>
  <si>
    <t>EDPR</t>
  </si>
  <si>
    <t>SON</t>
  </si>
  <si>
    <t>PTI</t>
  </si>
  <si>
    <t>NVG</t>
  </si>
  <si>
    <t>JMT</t>
  </si>
  <si>
    <t>NBA</t>
  </si>
  <si>
    <t>BCP</t>
  </si>
  <si>
    <t>Sector</t>
  </si>
  <si>
    <t>ALTR</t>
  </si>
  <si>
    <t>Comments on Quantitative Analysis Sector Comparison</t>
  </si>
  <si>
    <t>Quantitative Analysis (Sector Comparison)</t>
  </si>
  <si>
    <t>Comments on Business</t>
  </si>
  <si>
    <t>B2B Customer support Softawre (SAAS) (CRM)</t>
  </si>
  <si>
    <t>Document whether the stock is a quantitative outlier or not:</t>
  </si>
  <si>
    <t>Sector drivers that will provide tailwind or headwind to the fundamentals:</t>
  </si>
  <si>
    <t>Single stock volatility versus the rest of sector:</t>
  </si>
  <si>
    <t xml:space="preserve">How much do you expect this stock to move in our chosen time frame for a trade of 1-3 months? </t>
  </si>
  <si>
    <t>How much do you expect other stocks to move?</t>
  </si>
  <si>
    <t>ver</t>
  </si>
  <si>
    <t>KPI’s driving Revenue and Earnings</t>
  </si>
  <si>
    <t>Free Cash flow:</t>
  </si>
  <si>
    <t>Annual Unique Requesters:</t>
  </si>
  <si>
    <t>Annual solved tickets:</t>
  </si>
  <si>
    <t>Self Service “Knowledge Base”:</t>
  </si>
  <si>
    <t>Remaining Performance Obligations (RPO):</t>
  </si>
  <si>
    <t>Product innovation drives ARR:</t>
  </si>
  <si>
    <t>Non-GAAP gross margin:</t>
  </si>
  <si>
    <t>Geographic sales split:</t>
  </si>
  <si>
    <t>Crucial to operating performance, official 2019 estimate $35mln-$45mln</t>
  </si>
  <si>
    <t>Tech</t>
  </si>
  <si>
    <t>Utilities</t>
  </si>
  <si>
    <t>Financeiras</t>
  </si>
  <si>
    <t>KPIs</t>
  </si>
  <si>
    <t>KPI - Utilities 1</t>
  </si>
  <si>
    <t>KPI - Utilities 2</t>
  </si>
  <si>
    <t>KPI - Utilities 3</t>
  </si>
  <si>
    <t>KPI - Financeiras 1</t>
  </si>
  <si>
    <t>KPI - Financeiras 2</t>
  </si>
  <si>
    <t>KPI - Financeiras 3</t>
  </si>
  <si>
    <t>Erng. Growth %</t>
  </si>
  <si>
    <t>Software_Services</t>
  </si>
  <si>
    <t xml:space="preserve">U.S. 52% &amp; outside U.S. 48%. Growth = U.S. +39%, outside U.S. 41% </t>
  </si>
  <si>
    <t xml:space="preserve">Earnings Announcements </t>
  </si>
  <si>
    <t>Next:</t>
  </si>
  <si>
    <t>Q4 2019</t>
  </si>
  <si>
    <t>Period:</t>
  </si>
  <si>
    <t>Estimate:</t>
  </si>
  <si>
    <t>Q4 2019 4th February 2020, Estimate -0.16 GAAP loss on a range of -0.14 to -0.18 2020 guidance key. For Revenue looking for re-affirm of $1.1bln and above and for 2020 
GAAP EPS estimate for the year 2020 loss of -0.67 on a range of -0.63 to -0.77 with non GAAP consensus of 0.57.
Maintenance of Free Cash flow increase and of Gross operating Margin of around 75%.
Any type of beat on revenue for 2019 or 2020 guidance combined with maintenance of free cash flow and gross margin will likely see stock rally hard.</t>
  </si>
  <si>
    <t xml:space="preserve">Catalysts excluding Earnings </t>
  </si>
  <si>
    <t>&lt;check number of press releases in last 1-2 years to see how communicative the company is with the market in between earnings releases and check which headlines moved the price and count them&gt; trends of communication create volatility. Include what the risks are to the trade</t>
  </si>
  <si>
    <t xml:space="preserve">Technical’s and Price Action charts </t>
  </si>
  <si>
    <t>&lt;Insert choice of Technical’s and Price Action charts for timing and check short interest for path of least resistance</t>
  </si>
  <si>
    <t>Trade Structure</t>
  </si>
  <si>
    <t>What is your choice of trade structure and why? Include time horizon for trade</t>
  </si>
  <si>
    <t>Why do they have superior earnings and / or revenue growth?</t>
  </si>
  <si>
    <t>What are the drivers of the growth?</t>
  </si>
  <si>
    <t>What is their relative advantage to the sector?</t>
  </si>
  <si>
    <t>What are the future catalysts?</t>
  </si>
  <si>
    <t>Will it continue?</t>
  </si>
  <si>
    <t>Do you agree with the market?</t>
  </si>
  <si>
    <r>
      <rPr>
        <b/>
        <sz val="10"/>
        <color theme="1" tint="0.34998626667073579"/>
        <rFont val="Arial"/>
        <family val="2"/>
        <scheme val="minor"/>
      </rPr>
      <t>Revenue Growth story</t>
    </r>
    <r>
      <rPr>
        <sz val="10"/>
        <color theme="1" tint="0.34998626667073579"/>
        <rFont val="Arial"/>
        <family val="2"/>
        <scheme val="minor"/>
      </rPr>
      <t xml:space="preserve"> ; End 2020 Price Target using same PE as 2019 = $73.97 X 1.8 = $133.14 (PT2)
End 2020 Price Target using same Sales Multiple as 2019 = $101.40 (PT1)
ZEN books a GAAP operating loss and non-GAAP profit. Revenue Growth story. 2019 GAAP operating loss forecasted at -$175-$178mln, non-GAAP estimate at $16-$19mln difference due to share based compensation and related expenses.</t>
    </r>
  </si>
  <si>
    <t>Type of Story:</t>
  </si>
  <si>
    <t>Story</t>
  </si>
  <si>
    <t>Earnings Growth</t>
  </si>
  <si>
    <t>Revenue Growth</t>
  </si>
  <si>
    <t>Trade Management</t>
  </si>
  <si>
    <t>Will you have conviction medium to longer term if it goes against you in the short term?</t>
  </si>
  <si>
    <t>Are you willing to buy / short more and back your idea?</t>
  </si>
  <si>
    <t>What are the risks to the idea?</t>
  </si>
  <si>
    <t>sdfdsd</t>
  </si>
  <si>
    <t>sdfdsf</t>
  </si>
  <si>
    <t>sdfsdf</t>
  </si>
  <si>
    <t>What changes the story?</t>
  </si>
  <si>
    <t>What changes your mind if it goes wrong?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</si>
</sst>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9">
    <numFmt numFmtId="164" formatCode="_([$$-409]* #,##0_);_([$$-409]* \(#,##0\);_([$$-409]* &quot;-&quot;_);_(@_)"/>
    <numFmt numFmtId="166" formatCode="&quot;$&quot;#,##0.00"/>
    <numFmt numFmtId="167" formatCode="[&lt;=9999999]###\-####;\(###\)\ ###\-####"/>
    <numFmt numFmtId="168" formatCode="#,##0.00\ &quot;€&quot;"/>
    <numFmt numFmtId="169" formatCode="#,##0.00\ &quot;€&quot;;;;"/>
    <numFmt numFmtId="170" formatCode="dd\-mm\-yyyy;@"/>
    <numFmt numFmtId="171" formatCode="0.0,,,&quot;B €&quot;"/>
    <numFmt numFmtId="172" formatCode="\ 0.0,,&quot;M&quot;"/>
    <numFmt numFmtId="173" formatCode="0.0"/>
  </numFmts>
  <fonts count="18" x14ac:knownFonts="1">
    <font>
      <sz val="10"/>
      <color theme="1"/>
      <name val="Arial"/>
      <family val="2"/>
      <scheme val="minor"/>
    </font>
    <font>
      <b/>
      <sz val="11"/>
      <color rgb="FF3F3F3F"/>
      <name val="Arial"/>
      <family val="2"/>
      <scheme val="minor"/>
    </font>
    <font>
      <sz val="11"/>
      <color theme="0"/>
      <name val="Arial"/>
      <family val="2"/>
      <scheme val="minor"/>
    </font>
    <font>
      <sz val="12"/>
      <color theme="1" tint="0.34998626667073579"/>
      <name val="Impact"/>
      <family val="2"/>
      <scheme val="major"/>
    </font>
    <font>
      <sz val="22"/>
      <color theme="1" tint="0.34998626667073579"/>
      <name val="Impact"/>
      <family val="2"/>
      <scheme val="major"/>
    </font>
    <font>
      <sz val="10"/>
      <color theme="1" tint="0.34998626667073579"/>
      <name val="Arial"/>
      <family val="2"/>
      <scheme val="minor"/>
    </font>
    <font>
      <b/>
      <sz val="10"/>
      <color theme="1" tint="0.34998626667073579"/>
      <name val="Arial"/>
      <family val="2"/>
      <scheme val="minor"/>
    </font>
    <font>
      <b/>
      <sz val="10"/>
      <color theme="1" tint="0.14999847407452621"/>
      <name val="Arial"/>
      <family val="2"/>
      <scheme val="minor"/>
    </font>
    <font>
      <sz val="10"/>
      <color theme="0"/>
      <name val="Arial"/>
      <family val="2"/>
      <scheme val="minor"/>
    </font>
    <font>
      <sz val="14"/>
      <color theme="1" tint="0.34998626667073579"/>
      <name val="Impact"/>
      <family val="2"/>
      <scheme val="major"/>
    </font>
    <font>
      <sz val="10"/>
      <color theme="1"/>
      <name val="Arial"/>
      <family val="2"/>
      <scheme val="minor"/>
    </font>
    <font>
      <b/>
      <sz val="10"/>
      <color theme="7"/>
      <name val="Arial"/>
      <family val="2"/>
      <scheme val="minor"/>
    </font>
    <font>
      <sz val="8"/>
      <name val="Arial"/>
      <family val="2"/>
      <scheme val="minor"/>
    </font>
    <font>
      <b/>
      <sz val="10"/>
      <color theme="1"/>
      <name val="Arial"/>
      <family val="2"/>
      <scheme val="minor"/>
    </font>
    <font>
      <b/>
      <sz val="10"/>
      <name val="Arial"/>
      <family val="2"/>
      <scheme val="minor"/>
    </font>
    <font>
      <sz val="9"/>
      <color theme="1"/>
      <name val="Arial"/>
      <family val="2"/>
      <scheme val="minor"/>
    </font>
    <font>
      <u/>
      <sz val="10"/>
      <color theme="1" tint="0.34998626667073579"/>
      <name val="Arial"/>
      <family val="2"/>
      <scheme val="minor"/>
    </font>
    <font>
      <b/>
      <sz val="10"/>
      <color rgb="FFFF0000"/>
      <name val="Arial"/>
      <family val="2"/>
      <scheme val="minor"/>
    </font>
  </fonts>
  <fills count="7">
    <fill>
      <patternFill patternType="none"/>
    </fill>
    <fill>
      <patternFill patternType="gray125"/>
    </fill>
    <fill>
      <patternFill patternType="solid">
        <fgColor rgb="FFF2F2F2"/>
      </patternFill>
    </fill>
    <fill>
      <patternFill patternType="solid">
        <fgColor theme="5"/>
      </patternFill>
    </fill>
    <fill>
      <patternFill patternType="darkUp">
        <fgColor theme="4"/>
      </patternFill>
    </fill>
    <fill>
      <patternFill patternType="solid">
        <fgColor theme="0"/>
        <bgColor indexed="64"/>
      </patternFill>
    </fill>
    <fill>
      <patternFill patternType="solid">
        <fgColor theme="0" tint="-0.14999847407452621"/>
        <bgColor indexed="64"/>
      </patternFill>
    </fill>
  </fills>
  <borders count="13">
    <border>
      <left/>
      <right/>
      <top/>
      <bottom/>
      <diagonal/>
    </border>
    <border>
      <left style="thin">
        <color rgb="FF3F3F3F"/>
      </left>
      <right style="thin">
        <color rgb="FF3F3F3F"/>
      </right>
      <top style="thin">
        <color rgb="FF3F3F3F"/>
      </top>
      <bottom style="thin">
        <color rgb="FF3F3F3F"/>
      </bottom>
      <diagonal/>
    </border>
    <border>
      <left style="hair">
        <color theme="2"/>
      </left>
      <right/>
      <top style="hair">
        <color theme="2"/>
      </top>
      <bottom/>
      <diagonal/>
    </border>
    <border>
      <left/>
      <right/>
      <top style="hair">
        <color theme="2"/>
      </top>
      <bottom/>
      <diagonal/>
    </border>
    <border>
      <left/>
      <right style="hair">
        <color theme="2"/>
      </right>
      <top style="hair">
        <color theme="2"/>
      </top>
      <bottom/>
      <diagonal/>
    </border>
    <border>
      <left style="hair">
        <color theme="2"/>
      </left>
      <right/>
      <top/>
      <bottom/>
      <diagonal/>
    </border>
    <border>
      <left/>
      <right style="hair">
        <color theme="2"/>
      </right>
      <top/>
      <bottom/>
      <diagonal/>
    </border>
    <border>
      <left/>
      <right/>
      <top/>
      <bottom style="hair">
        <color theme="2"/>
      </bottom>
      <diagonal/>
    </border>
    <border>
      <left/>
      <right style="hair">
        <color theme="2"/>
      </right>
      <top/>
      <bottom style="hair">
        <color theme="2"/>
      </bottom>
      <diagonal/>
    </border>
    <border>
      <left/>
      <right/>
      <top/>
      <bottom style="thin">
        <color theme="0" tint="-4.9989318521683403E-2"/>
      </bottom>
      <diagonal/>
    </border>
    <border>
      <left/>
      <right/>
      <top/>
      <bottom style="thin">
        <color theme="1" tint="0.34998626667073579"/>
      </bottom>
      <diagonal/>
    </border>
    <border>
      <left/>
      <right/>
      <top/>
      <bottom style="thin">
        <color theme="0" tint="-0.14996795556505021"/>
      </bottom>
      <diagonal/>
    </border>
    <border>
      <left/>
      <right/>
      <top style="thin">
        <color theme="0" tint="-0.14996795556505021"/>
      </top>
      <bottom style="thin">
        <color theme="0" tint="-0.14996795556505021"/>
      </bottom>
      <diagonal/>
    </border>
  </borders>
  <cellStyleXfs count="9">
    <xf numFmtId="0" fontId="0" fillId="0" borderId="0"/>
    <xf numFmtId="0" fontId="1" fillId="2" borderId="1" applyNumberFormat="0" applyAlignment="0" applyProtection="0"/>
    <xf numFmtId="0" fontId="2" fillId="3" borderId="0" applyNumberFormat="0" applyBorder="0" applyAlignment="0" applyProtection="0"/>
    <xf numFmtId="0" fontId="4" fillId="0" borderId="0" applyNumberFormat="0" applyFill="0" applyBorder="0" applyProtection="0">
      <alignment vertical="center"/>
    </xf>
    <xf numFmtId="0" fontId="9" fillId="0" borderId="0" applyNumberFormat="0" applyFill="0" applyBorder="0" applyProtection="0">
      <alignment vertical="center"/>
    </xf>
    <xf numFmtId="0" fontId="9" fillId="0" borderId="0" applyNumberFormat="0" applyFill="0" applyBorder="0" applyAlignment="0" applyProtection="0"/>
    <xf numFmtId="0" fontId="3" fillId="0" borderId="0" applyNumberFormat="0" applyFill="0" applyAlignment="0" applyProtection="0"/>
    <xf numFmtId="0" fontId="5" fillId="0" borderId="0" applyNumberFormat="0" applyFill="0" applyBorder="0" applyAlignment="0" applyProtection="0"/>
    <xf numFmtId="0" fontId="5" fillId="0" borderId="0" applyNumberFormat="0" applyFill="0" applyBorder="0" applyAlignment="0" applyProtection="0"/>
  </cellStyleXfs>
  <cellXfs count="82">
    <xf numFmtId="0" fontId="0" fillId="0" borderId="0" xfId="0"/>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0" xfId="0" applyBorder="1"/>
    <xf numFmtId="0" fontId="0" fillId="0" borderId="7" xfId="0" applyBorder="1"/>
    <xf numFmtId="0" fontId="0" fillId="0" borderId="8" xfId="0" applyBorder="1"/>
    <xf numFmtId="0" fontId="3" fillId="0" borderId="0" xfId="0" applyFont="1"/>
    <xf numFmtId="0" fontId="4" fillId="0" borderId="0" xfId="0" applyFont="1"/>
    <xf numFmtId="0" fontId="0" fillId="4" borderId="0" xfId="0" applyFill="1" applyAlignment="1"/>
    <xf numFmtId="10" fontId="5" fillId="0" borderId="12" xfId="0" applyNumberFormat="1" applyFont="1" applyBorder="1"/>
    <xf numFmtId="0" fontId="0" fillId="0" borderId="0" xfId="0" applyFont="1" applyFill="1" applyBorder="1" applyAlignment="1">
      <alignment horizontal="left"/>
    </xf>
    <xf numFmtId="0" fontId="0" fillId="0" borderId="0" xfId="0" applyFont="1" applyFill="1" applyBorder="1"/>
    <xf numFmtId="0" fontId="8" fillId="0" borderId="0" xfId="0" applyFont="1"/>
    <xf numFmtId="0" fontId="8" fillId="0" borderId="0" xfId="0" applyFont="1" applyBorder="1"/>
    <xf numFmtId="166" fontId="8" fillId="0" borderId="0" xfId="0" applyNumberFormat="1" applyFont="1" applyBorder="1"/>
    <xf numFmtId="0" fontId="8" fillId="0" borderId="0" xfId="0" applyFont="1" applyFill="1" applyBorder="1"/>
    <xf numFmtId="0" fontId="8" fillId="5" borderId="0" xfId="0" applyFont="1" applyFill="1"/>
    <xf numFmtId="0" fontId="6" fillId="0" borderId="11" xfId="0" applyFont="1" applyBorder="1"/>
    <xf numFmtId="0" fontId="0" fillId="0" borderId="11" xfId="0" applyBorder="1"/>
    <xf numFmtId="0" fontId="0" fillId="0" borderId="0" xfId="0" applyNumberFormat="1"/>
    <xf numFmtId="0" fontId="9" fillId="0" borderId="0" xfId="4">
      <alignment vertical="center"/>
    </xf>
    <xf numFmtId="0" fontId="4" fillId="0" borderId="0" xfId="3">
      <alignment vertical="center"/>
    </xf>
    <xf numFmtId="0" fontId="5" fillId="0" borderId="0" xfId="0" applyFont="1" applyAlignment="1">
      <alignment horizontal="right" indent="1"/>
    </xf>
    <xf numFmtId="0" fontId="7" fillId="0" borderId="0" xfId="0" applyFont="1" applyAlignment="1">
      <alignment horizontal="right" indent="1"/>
    </xf>
    <xf numFmtId="0" fontId="0" fillId="0" borderId="0" xfId="0" applyAlignment="1">
      <alignment vertical="center"/>
    </xf>
    <xf numFmtId="0" fontId="10" fillId="0" borderId="0" xfId="0" applyFont="1" applyFill="1" applyBorder="1" applyAlignment="1">
      <alignment horizontal="left"/>
    </xf>
    <xf numFmtId="0" fontId="10" fillId="0" borderId="0" xfId="0" applyFont="1" applyFill="1" applyBorder="1" applyAlignment="1">
      <alignment horizontal="right" indent="1"/>
    </xf>
    <xf numFmtId="168" fontId="0" fillId="0" borderId="0" xfId="0" applyNumberFormat="1" applyFont="1" applyFill="1" applyBorder="1" applyAlignment="1"/>
    <xf numFmtId="168" fontId="10" fillId="0" borderId="0" xfId="0" applyNumberFormat="1" applyFont="1" applyFill="1" applyBorder="1" applyAlignment="1"/>
    <xf numFmtId="168" fontId="7" fillId="6" borderId="10" xfId="2" applyNumberFormat="1" applyFont="1" applyFill="1" applyBorder="1"/>
    <xf numFmtId="168" fontId="7" fillId="6" borderId="0" xfId="2" applyNumberFormat="1" applyFont="1" applyFill="1" applyBorder="1"/>
    <xf numFmtId="169" fontId="0" fillId="0" borderId="0" xfId="0" applyNumberFormat="1" applyFont="1" applyFill="1" applyBorder="1" applyAlignment="1"/>
    <xf numFmtId="0" fontId="5" fillId="5" borderId="0" xfId="1" applyFont="1" applyFill="1" applyBorder="1" applyAlignment="1">
      <alignment horizontal="left" vertical="top" wrapText="1"/>
    </xf>
    <xf numFmtId="0" fontId="9" fillId="0" borderId="0" xfId="4" applyAlignment="1">
      <alignment horizontal="left" vertical="center"/>
    </xf>
    <xf numFmtId="0" fontId="0" fillId="0" borderId="0" xfId="0" applyAlignment="1">
      <alignment horizontal="left" vertical="center"/>
    </xf>
    <xf numFmtId="164" fontId="5" fillId="0" borderId="0" xfId="0" applyNumberFormat="1" applyFont="1" applyAlignment="1">
      <alignment horizontal="left" vertical="center"/>
    </xf>
    <xf numFmtId="0" fontId="5" fillId="0" borderId="0" xfId="0" applyFont="1" applyAlignment="1">
      <alignment horizontal="left" vertical="center"/>
    </xf>
    <xf numFmtId="0" fontId="11" fillId="0" borderId="9" xfId="0" applyFont="1" applyBorder="1" applyAlignment="1">
      <alignment horizontal="left" vertical="center"/>
    </xf>
    <xf numFmtId="167" fontId="5" fillId="0" borderId="9" xfId="0" applyNumberFormat="1" applyFont="1" applyBorder="1" applyAlignment="1">
      <alignment horizontal="left" vertical="center"/>
    </xf>
    <xf numFmtId="0" fontId="5" fillId="5" borderId="0" xfId="1" applyFont="1" applyFill="1" applyBorder="1" applyAlignment="1">
      <alignment horizontal="left" vertical="top" wrapText="1"/>
    </xf>
    <xf numFmtId="167" fontId="11" fillId="0" borderId="9" xfId="0" applyNumberFormat="1" applyFont="1" applyBorder="1" applyAlignment="1">
      <alignment horizontal="left" vertical="center"/>
    </xf>
    <xf numFmtId="171" fontId="5" fillId="0" borderId="9" xfId="0" applyNumberFormat="1" applyFont="1" applyBorder="1" applyAlignment="1">
      <alignment horizontal="left" vertical="center"/>
    </xf>
    <xf numFmtId="0" fontId="0" fillId="0" borderId="0" xfId="0" applyAlignment="1">
      <alignment horizontal="center" vertical="center"/>
    </xf>
    <xf numFmtId="0" fontId="0" fillId="4" borderId="0" xfId="0" applyFill="1" applyAlignment="1">
      <alignment vertical="center"/>
    </xf>
    <xf numFmtId="0" fontId="6" fillId="0" borderId="0" xfId="0" applyFont="1" applyAlignment="1">
      <alignment horizontal="right" vertical="center"/>
    </xf>
    <xf numFmtId="0" fontId="0" fillId="0" borderId="0" xfId="0" applyFill="1" applyAlignment="1">
      <alignment vertical="center"/>
    </xf>
    <xf numFmtId="0" fontId="14" fillId="0" borderId="0" xfId="0" applyFont="1" applyAlignment="1">
      <alignment horizontal="center" vertical="center"/>
    </xf>
    <xf numFmtId="0" fontId="14" fillId="0" borderId="0" xfId="0" applyFont="1" applyAlignment="1">
      <alignment horizontal="right" vertical="center"/>
    </xf>
    <xf numFmtId="170" fontId="0" fillId="0" borderId="0" xfId="0" applyNumberFormat="1" applyAlignment="1">
      <alignment horizontal="center" vertical="center"/>
    </xf>
    <xf numFmtId="0" fontId="0" fillId="0" borderId="0" xfId="0"/>
    <xf numFmtId="172" fontId="5" fillId="0" borderId="9" xfId="0" applyNumberFormat="1" applyFont="1" applyBorder="1" applyAlignment="1">
      <alignment horizontal="left" vertical="center"/>
    </xf>
    <xf numFmtId="0" fontId="15" fillId="0" borderId="0" xfId="0" applyFont="1"/>
    <xf numFmtId="4" fontId="0" fillId="0" borderId="0" xfId="0" applyNumberFormat="1" applyAlignment="1">
      <alignment horizontal="left" vertical="center"/>
    </xf>
    <xf numFmtId="1" fontId="0" fillId="0" borderId="0" xfId="0" applyNumberFormat="1" applyAlignment="1">
      <alignment horizontal="left" vertical="center"/>
    </xf>
    <xf numFmtId="3" fontId="0" fillId="0" borderId="0" xfId="0" applyNumberFormat="1" applyAlignment="1">
      <alignment horizontal="left" vertical="center"/>
    </xf>
    <xf numFmtId="171" fontId="0" fillId="0" borderId="0" xfId="0" applyNumberFormat="1"/>
    <xf numFmtId="0" fontId="13" fillId="0" borderId="0" xfId="0" applyFont="1" applyAlignment="1">
      <alignment vertical="center"/>
    </xf>
    <xf numFmtId="49" fontId="0" fillId="0" borderId="0" xfId="0" applyNumberFormat="1" applyAlignment="1">
      <alignment vertical="center"/>
    </xf>
    <xf numFmtId="0" fontId="13" fillId="0" borderId="0" xfId="0" applyFont="1" applyAlignment="1">
      <alignment horizontal="center" vertical="center"/>
    </xf>
    <xf numFmtId="0" fontId="0" fillId="0" borderId="0" xfId="0" applyFill="1" applyAlignment="1"/>
    <xf numFmtId="15" fontId="0" fillId="0" borderId="0" xfId="0" applyNumberFormat="1" applyFill="1" applyAlignment="1">
      <alignment horizontal="left" vertical="center"/>
    </xf>
    <xf numFmtId="0" fontId="0" fillId="0" borderId="0" xfId="0" applyFill="1" applyAlignment="1">
      <alignment horizontal="left" vertical="center"/>
    </xf>
    <xf numFmtId="0" fontId="5" fillId="5" borderId="0" xfId="1" applyFont="1" applyFill="1" applyBorder="1" applyAlignment="1">
      <alignment horizontal="left" vertical="top" wrapText="1"/>
    </xf>
    <xf numFmtId="0" fontId="0" fillId="0" borderId="0" xfId="0"/>
    <xf numFmtId="0" fontId="5" fillId="5" borderId="0" xfId="1" applyFont="1" applyFill="1" applyBorder="1" applyAlignment="1">
      <alignment horizontal="center" vertical="top" wrapText="1"/>
    </xf>
    <xf numFmtId="0" fontId="6" fillId="5" borderId="0" xfId="1" applyFont="1" applyFill="1" applyBorder="1" applyAlignment="1">
      <alignment horizontal="left" vertical="top" wrapText="1"/>
    </xf>
    <xf numFmtId="173" fontId="0" fillId="0" borderId="0" xfId="0" applyNumberFormat="1"/>
    <xf numFmtId="170" fontId="17" fillId="0" borderId="9" xfId="0" applyNumberFormat="1" applyFont="1" applyBorder="1" applyAlignment="1">
      <alignment horizontal="left" vertical="center"/>
    </xf>
    <xf numFmtId="0" fontId="5" fillId="5" borderId="0" xfId="1" applyFont="1" applyFill="1" applyBorder="1" applyAlignment="1">
      <alignment horizontal="left" vertical="center" wrapText="1"/>
    </xf>
    <xf numFmtId="0" fontId="5" fillId="5" borderId="0" xfId="1" applyFont="1" applyFill="1" applyBorder="1" applyAlignment="1">
      <alignment horizontal="left" vertical="top" wrapText="1"/>
    </xf>
    <xf numFmtId="0" fontId="16" fillId="5" borderId="0" xfId="1" applyFont="1" applyFill="1" applyBorder="1" applyAlignment="1">
      <alignment horizontal="left" vertical="top" wrapText="1"/>
    </xf>
    <xf numFmtId="0" fontId="4" fillId="0" borderId="0" xfId="3" applyAlignment="1">
      <alignment horizontal="left" vertical="center"/>
    </xf>
    <xf numFmtId="0" fontId="0" fillId="4" borderId="0" xfId="0" applyFill="1" applyAlignment="1">
      <alignment horizontal="center" vertical="center"/>
    </xf>
    <xf numFmtId="0" fontId="5" fillId="5" borderId="0" xfId="1" applyFont="1" applyFill="1" applyBorder="1" applyAlignment="1" applyProtection="1">
      <alignment horizontal="left" vertical="top" wrapText="1"/>
      <protection locked="0"/>
    </xf>
    <xf numFmtId="0" fontId="0" fillId="0" borderId="0" xfId="0"/>
    <xf numFmtId="0" fontId="5" fillId="5" borderId="0" xfId="1" applyFont="1" applyFill="1" applyBorder="1" applyAlignment="1">
      <alignment horizontal="center" vertical="top" wrapText="1"/>
    </xf>
    <xf numFmtId="0" fontId="6" fillId="5" borderId="0" xfId="1" applyFont="1" applyFill="1" applyBorder="1" applyAlignment="1">
      <alignment horizontal="left" vertical="top" wrapText="1"/>
    </xf>
    <xf numFmtId="0" fontId="0" fillId="0" borderId="0" xfId="0" applyAlignment="1">
      <alignment horizontal="center"/>
    </xf>
    <xf numFmtId="0" fontId="0" fillId="0" borderId="12" xfId="0" applyBorder="1"/>
  </cellXfs>
  <cellStyles count="9">
    <cellStyle name="Cabeçalho 1" xfId="4" builtinId="16" customBuiltin="1"/>
    <cellStyle name="Cabeçalho 2" xfId="5" builtinId="17" customBuiltin="1"/>
    <cellStyle name="Cabeçalho 3" xfId="6" builtinId="18" customBuiltin="1"/>
    <cellStyle name="Cor2" xfId="2" builtinId="33"/>
    <cellStyle name="Hiperligação" xfId="7" builtinId="8" customBuiltin="1"/>
    <cellStyle name="Hiperligação Visitada" xfId="8" builtinId="9" customBuiltin="1"/>
    <cellStyle name="Normal" xfId="0" builtinId="0" customBuiltin="1"/>
    <cellStyle name="Saída" xfId="1" builtinId="21"/>
    <cellStyle name="Título" xfId="3" builtinId="15" customBuiltin="1"/>
  </cellStyles>
  <dxfs count="28">
    <dxf>
      <numFmt numFmtId="0" formatCode="General"/>
    </dxf>
    <dxf>
      <font>
        <b val="0"/>
        <i val="0"/>
        <strike val="0"/>
        <condense val="0"/>
        <extend val="0"/>
        <outline val="0"/>
        <shadow val="0"/>
        <u val="none"/>
        <vertAlign val="baseline"/>
        <sz val="10"/>
        <color theme="1"/>
        <name val="Arial"/>
        <scheme val="minor"/>
      </font>
      <numFmt numFmtId="168" formatCode="#,##0.00\ &quot;€&quot;"/>
      <fill>
        <patternFill patternType="none">
          <fgColor indexed="64"/>
          <bgColor indexed="65"/>
        </patternFill>
      </fill>
      <alignment horizontal="general" vertical="bottom" textRotation="0" wrapText="0" indent="0" justifyLastLine="0" shrinkToFit="0" readingOrder="0"/>
    </dxf>
    <dxf>
      <numFmt numFmtId="169" formatCode="#,##0.00\ &quot;€&quot;;;;"/>
    </dxf>
    <dxf>
      <font>
        <b val="0"/>
        <i val="0"/>
        <strike val="0"/>
        <condense val="0"/>
        <extend val="0"/>
        <outline val="0"/>
        <shadow val="0"/>
        <u val="none"/>
        <vertAlign val="baseline"/>
        <sz val="10"/>
        <color theme="1"/>
        <name val="Arial"/>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numFmt numFmtId="168" formatCode="#,##0.00\ &quot;€&quot;"/>
    </dxf>
    <dxf>
      <font>
        <b val="0"/>
        <i val="0"/>
        <strike val="0"/>
        <condense val="0"/>
        <extend val="0"/>
        <outline val="0"/>
        <shadow val="0"/>
        <u val="none"/>
        <vertAlign val="baseline"/>
        <sz val="10"/>
        <color theme="1"/>
        <name val="Arial"/>
        <scheme val="minor"/>
      </font>
      <fill>
        <patternFill patternType="none">
          <fgColor indexed="64"/>
          <bgColor indexed="65"/>
        </patternFill>
      </fill>
      <alignment horizontal="lef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name val="Arial"/>
        <scheme val="minor"/>
      </font>
      <fill>
        <patternFill patternType="none">
          <fgColor indexed="64"/>
          <bgColor indexed="65"/>
        </patternFill>
      </fill>
      <alignment horizontal="left" vertical="bottom" textRotation="0" wrapText="0" indent="0" justifyLastLine="0" shrinkToFit="0" readingOrder="0"/>
      <border diagonalUp="0" diagonalDown="0" outline="0">
        <left/>
        <right/>
        <top/>
        <bottom/>
      </border>
    </dxf>
    <dxf>
      <numFmt numFmtId="173" formatCode="0.0"/>
    </dxf>
    <dxf>
      <alignment horizontal="general"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b val="0"/>
        <i val="0"/>
        <color theme="0"/>
      </font>
      <fill>
        <patternFill>
          <bgColor theme="0"/>
        </patternFill>
      </fill>
      <border diagonalUp="0" diagonalDown="0">
        <left/>
        <right/>
        <top/>
        <bottom/>
        <vertical/>
        <horizontal/>
      </border>
    </dxf>
    <dxf>
      <font>
        <b val="0"/>
        <i val="0"/>
        <color theme="0"/>
      </font>
      <fill>
        <patternFill>
          <bgColor theme="0"/>
        </patternFill>
      </fill>
      <border diagonalUp="0" diagonalDown="0">
        <left/>
        <right/>
        <top/>
        <bottom/>
        <vertical/>
        <horizontal/>
      </border>
    </dxf>
    <dxf>
      <font>
        <b val="0"/>
        <i val="0"/>
        <color theme="0"/>
      </font>
      <fill>
        <patternFill>
          <bgColor theme="0"/>
        </patternFill>
      </fill>
      <border diagonalUp="0" diagonalDown="0">
        <left/>
        <right/>
        <top/>
        <bottom/>
        <vertical/>
        <horizontal/>
      </border>
    </dxf>
    <dxf>
      <font>
        <b val="0"/>
        <i val="0"/>
        <color theme="1" tint="0.34998626667073579"/>
      </font>
      <fill>
        <patternFill>
          <bgColor theme="0"/>
        </patternFill>
      </fill>
      <border diagonalUp="0" diagonalDown="0">
        <left/>
        <right/>
        <top style="thin">
          <color theme="0" tint="-0.14996795556505021"/>
        </top>
        <bottom style="thin">
          <color theme="0" tint="-0.14996795556505021"/>
        </bottom>
        <vertical/>
        <horizontal style="thin">
          <color theme="0" tint="-0.14996795556505021"/>
        </horizontal>
      </border>
    </dxf>
    <dxf>
      <font>
        <b/>
        <i val="0"/>
        <color theme="1" tint="0.34998626667073579"/>
      </font>
      <fill>
        <patternFill patternType="solid">
          <fgColor theme="1"/>
          <bgColor theme="0"/>
        </patternFill>
      </fill>
      <border diagonalUp="0" diagonalDown="0">
        <left/>
        <right/>
        <top/>
        <bottom style="thin">
          <color theme="0" tint="-0.14996795556505021"/>
        </bottom>
        <vertical/>
        <horizontal style="thin">
          <color theme="0" tint="-0.14996795556505021"/>
        </horizontal>
      </border>
    </dxf>
    <dxf>
      <font>
        <b val="0"/>
        <i val="0"/>
        <color theme="1" tint="0.34998626667073579"/>
      </font>
      <fill>
        <patternFill>
          <bgColor theme="0"/>
        </patternFill>
      </fill>
      <border diagonalUp="0" diagonalDown="0">
        <left/>
        <right/>
        <top style="thin">
          <color theme="0" tint="-0.14996795556505021"/>
        </top>
        <bottom style="thin">
          <color theme="0" tint="-0.14996795556505021"/>
        </bottom>
        <vertical/>
        <horizontal style="thin">
          <color theme="0" tint="-0.14996795556505021"/>
        </horizontal>
      </border>
    </dxf>
  </dxfs>
  <tableStyles count="2" defaultTableStyle="TableStyleMedium2" defaultPivotStyle="PivotStyleLight16">
    <tableStyle name="ConstructionBidSheet_table1" pivot="0" count="6" xr9:uid="{00000000-0011-0000-FFFF-FFFF00000000}">
      <tableStyleElement type="wholeTable" dxfId="27"/>
      <tableStyleElement type="headerRow" dxfId="26"/>
      <tableStyleElement type="totalRow" dxfId="25"/>
      <tableStyleElement type="lastColumn" dxfId="24"/>
      <tableStyleElement type="lastHeaderCell" dxfId="23"/>
      <tableStyleElement type="lastTotalCell" dxfId="22"/>
    </tableStyle>
    <tableStyle name="Invisible" pivot="0" table="0" count="0" xr9:uid="{C45A2249-64DC-43A0-8FFE-CB50CFF7834C}"/>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SupportingPropertyBagStructure" Target="richData/rdsupportingpropertybagstructure.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ichStyles" Target="richData/richStyles.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Structure" Target="richData/rdrichvaluestructure.xml"/><Relationship Id="rId5" Type="http://schemas.openxmlformats.org/officeDocument/2006/relationships/worksheet" Target="worksheets/sheet5.xml"/><Relationship Id="rId15" Type="http://schemas.microsoft.com/office/2017/06/relationships/rdRichValueTypes" Target="richData/rdRichValueTypes.xml"/><Relationship Id="rId10" Type="http://schemas.microsoft.com/office/2017/06/relationships/rdRichValue" Target="richData/rdrichvalue.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dSupportingPropertyBag" Target="richData/rdsupportingpropertybag.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0"/>
    <c:plotArea>
      <c:layout>
        <c:manualLayout>
          <c:layoutTarget val="inner"/>
          <c:xMode val="edge"/>
          <c:yMode val="edge"/>
          <c:x val="3.9525459317585304E-2"/>
          <c:y val="0.12356362153496786"/>
          <c:w val="0.42847104111986001"/>
          <c:h val="0.71570836396422688"/>
        </c:manualLayout>
      </c:layout>
      <c:pieChart>
        <c:varyColors val="1"/>
        <c:ser>
          <c:idx val="0"/>
          <c:order val="0"/>
          <c:cat>
            <c:strRef>
              <c:f>'Discriminação de Custos'!$B$43:$B$47</c:f>
              <c:strCache>
                <c:ptCount val="5"/>
                <c:pt idx="0">
                  <c:v>Custos de mão-de-obra</c:v>
                </c:pt>
                <c:pt idx="1">
                  <c:v>Madeira 5x10x305</c:v>
                </c:pt>
                <c:pt idx="2">
                  <c:v>Suportes para vigas</c:v>
                </c:pt>
                <c:pt idx="3">
                  <c:v>Madeira 5x20x305</c:v>
                </c:pt>
                <c:pt idx="4">
                  <c:v>Par de luvas, de pele</c:v>
                </c:pt>
              </c:strCache>
            </c:strRef>
          </c:cat>
          <c:val>
            <c:numRef>
              <c:f>'Discriminação de Custos'!$C$43:$C$47</c:f>
              <c:numCache>
                <c:formatCode>"$"#\ ##0.00</c:formatCode>
                <c:ptCount val="5"/>
                <c:pt idx="0">
                  <c:v>200</c:v>
                </c:pt>
                <c:pt idx="1">
                  <c:v>99.399999999999991</c:v>
                </c:pt>
                <c:pt idx="2">
                  <c:v>74.7</c:v>
                </c:pt>
                <c:pt idx="3">
                  <c:v>33.75</c:v>
                </c:pt>
                <c:pt idx="4">
                  <c:v>15.5</c:v>
                </c:pt>
              </c:numCache>
            </c:numRef>
          </c:val>
          <c:extLst>
            <c:ext xmlns:c16="http://schemas.microsoft.com/office/drawing/2014/chart" uri="{C3380CC4-5D6E-409C-BE32-E72D297353CC}">
              <c16:uniqueId val="{00000000-004A-4249-A82B-E2886790D8D7}"/>
            </c:ext>
          </c:extLst>
        </c:ser>
        <c:dLbls>
          <c:showLegendKey val="0"/>
          <c:showVal val="0"/>
          <c:showCatName val="0"/>
          <c:showSerName val="0"/>
          <c:showPercent val="0"/>
          <c:showBubbleSize val="0"/>
          <c:showLeaderLines val="1"/>
        </c:dLbls>
        <c:firstSliceAng val="0"/>
      </c:pieChart>
    </c:plotArea>
    <c:legend>
      <c:legendPos val="r"/>
      <c:layout>
        <c:manualLayout>
          <c:xMode val="edge"/>
          <c:yMode val="edge"/>
          <c:x val="0.49942173228346448"/>
          <c:y val="0.17217601867595975"/>
          <c:w val="0.4570494847300911"/>
          <c:h val="0.6771926425459841"/>
        </c:manualLayout>
      </c:layout>
      <c:overlay val="0"/>
    </c:legend>
    <c:plotVisOnly val="1"/>
    <c:dispBlanksAs val="gap"/>
    <c:showDLblsOverMax val="0"/>
  </c:chart>
  <c:spPr>
    <a:noFill/>
    <a:ln>
      <a:noFill/>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5</xdr:col>
      <xdr:colOff>352428</xdr:colOff>
      <xdr:row>31</xdr:row>
      <xdr:rowOff>200024</xdr:rowOff>
    </xdr:from>
    <xdr:to>
      <xdr:col>10</xdr:col>
      <xdr:colOff>38100</xdr:colOff>
      <xdr:row>36</xdr:row>
      <xdr:rowOff>57149</xdr:rowOff>
    </xdr:to>
    <xdr:sp macro="" textlink="">
      <xdr:nvSpPr>
        <xdr:cNvPr id="8" name="Balão Retangular 7" descr="Adjust the tax rate as desired. If shouldn't be added to the bid, enter a zero in the Tax rate cell." title="INFO">
          <a:extLst>
            <a:ext uri="{FF2B5EF4-FFF2-40B4-BE49-F238E27FC236}">
              <a16:creationId xmlns:a16="http://schemas.microsoft.com/office/drawing/2014/main" id="{00000000-0008-0000-0100-000008000000}"/>
            </a:ext>
          </a:extLst>
        </xdr:cNvPr>
        <xdr:cNvSpPr/>
      </xdr:nvSpPr>
      <xdr:spPr>
        <a:xfrm>
          <a:off x="6457953" y="6810374"/>
          <a:ext cx="2543172" cy="904875"/>
        </a:xfrm>
        <a:prstGeom prst="wedgeRectCallout">
          <a:avLst>
            <a:gd name="adj1" fmla="val -57959"/>
            <a:gd name="adj2" fmla="val -25297"/>
          </a:avLst>
        </a:prstGeom>
        <a:noFill/>
        <a:ln w="28575">
          <a:solidFill>
            <a:schemeClr val="accent1"/>
          </a:solidFill>
        </a:ln>
        <a:effectLst/>
      </xdr:spPr>
      <xdr:style>
        <a:lnRef idx="1">
          <a:schemeClr val="accent2"/>
        </a:lnRef>
        <a:fillRef idx="2">
          <a:schemeClr val="accent2"/>
        </a:fillRef>
        <a:effectRef idx="1">
          <a:schemeClr val="accent2"/>
        </a:effectRef>
        <a:fontRef idx="minor">
          <a:schemeClr val="dk1"/>
        </a:fontRef>
      </xdr:style>
      <xdr:txBody>
        <a:bodyPr vertOverflow="clip" horzOverflow="clip" lIns="182880" rtlCol="0" anchor="ctr"/>
        <a:lstStyle/>
        <a:p>
          <a:pPr algn="l"/>
          <a:r>
            <a:rPr lang="en-US" sz="1000" b="1"/>
            <a:t>INFORMAÇÃO: </a:t>
          </a:r>
          <a:r>
            <a:rPr lang="en-US" sz="1000" b="0"/>
            <a:t>Ajuste a taxa do imposto como pretender. Se não é para ser adicionada à oferta, introduza um zero na célula da taxa do imposto.</a:t>
          </a:r>
        </a:p>
      </xdr:txBody>
    </xdr:sp>
    <xdr:clientData fPrintsWithSheet="0"/>
  </xdr:twoCellAnchor>
  <xdr:twoCellAnchor>
    <xdr:from>
      <xdr:col>0</xdr:col>
      <xdr:colOff>247650</xdr:colOff>
      <xdr:row>40</xdr:row>
      <xdr:rowOff>33337</xdr:rowOff>
    </xdr:from>
    <xdr:to>
      <xdr:col>2</xdr:col>
      <xdr:colOff>2647950</xdr:colOff>
      <xdr:row>50</xdr:row>
      <xdr:rowOff>76201</xdr:rowOff>
    </xdr:to>
    <xdr:graphicFrame macro="">
      <xdr:nvGraphicFramePr>
        <xdr:cNvPr id="2" name="Gráfico_Topo5Custos" descr="Top 5 costs chart" title="Chart">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richData/rdRichValueTypes.xml><?xml version="1.0" encoding="utf-8"?>
<rvTypesInfo xmlns="http://schemas.microsoft.com/office/spreadsheetml/2017/richdata2">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Flags>
  </global>
  <types>
    <type name="_linkedentity">
      <keyFlags>
        <key name="%cvi">
          <flag name="ShowInCardView" value="0"/>
          <flag name="ShowInDotNotation" value="0"/>
          <flag name="ShowInAutoComplete" value="0"/>
          <flag name="ExcludeFromCalcComparison" value="1"/>
        </key>
      </keyFlags>
    </type>
    <type name="_linkedentitycore">
      <keyFlags>
        <key name="%EntityServiceId">
          <flag name="ShowInCardView" value="0"/>
          <flag name="ShowInDotNotation" value="0"/>
          <flag name="ShowInAutoComplete" value="0"/>
        </key>
        <key name="%EntitySubDomain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Flags>
    </type>
  </types>
</rvTypesInfo>
</file>

<file path=xl/richData/rdrichvalue.xml><?xml version="1.0" encoding="utf-8"?>
<rvData xmlns="http://schemas.microsoft.com/office/spreadsheetml/2017/richdata" count="6">
  <rv s="0">
    <v>https://www.bing.com/financeapi/forcetrigger?t=an33ww&amp;q=XSWX%3aRKET&amp;form=skydnc</v>
    <v>Learn more on Bing</v>
  </rv>
  <rv s="1">
    <v>pt-BR</v>
    <v>an33ww</v>
    <v>268435456</v>
    <v>1</v>
    <v>Da plataforma Refinitiv</v>
    <v>0</v>
    <v>1</v>
    <v>Rocket Internet (XSWX:RKET)</v>
    <v>3</v>
    <v>4</v>
    <v>Finance</v>
    <v>5</v>
    <v>25.7</v>
    <v>25.7</v>
    <v>XSWX</v>
    <v>135690600</v>
    <v>-0.46</v>
    <v>-1.7583999999999999E-2</v>
    <v>25.7</v>
    <v>25.7</v>
    <v>0.61980000000000002</v>
    <v>SIX Swiss Exchange</v>
    <v>3237578000</v>
    <v>Rocket Internet SE is a Germany-based company active in the investment management and fund operator industry. The Company identifies, builds, scales and retains ownership of Internet companies. It mainly operates in three sectors: e-commerce, including retail companies in the areas of fashion, general merchandise, home and living, office supplies and food groceries; marketplace, comprising companies active in fields such as real estate, travel, transport and food delivery which offer buyers and sellers venues for direct transactions, among others; and financial technology, containing companies bringing together borrowers and lenders in areas like the consumer and small and medium-sized enterprise segments. As a holding company, Rocket Internet AG holds interests in operating subsidiaries divided into regional Internet groups entailing the geographic regions Africa, Asia Pacific, Latin America and the Middle East. The Company has a controlling interest in HelloFresh GmbH.</v>
    <v>XSWX</v>
    <v>26.16</v>
    <v>378</v>
    <v>43616.645833333336</v>
    <v>0</v>
    <v>CHF</v>
    <v>Rocket Internet</v>
    <v>Rocket Internet</v>
    <v>25.7</v>
    <v>0</v>
    <v>25.7</v>
    <v>Charlottenstrasse, 4, BERLIN, BERLIN, 10969 DE</v>
    <v>Software &amp; IT Services</v>
    <v>RKET</v>
    <v>Ações</v>
    <v>Rocket Internet (XSWX:RKET)</v>
    <v>3842</v>
  </rv>
  <rv s="2">
    <v>1</v>
  </rv>
  <rv s="3">
    <v>12</v>
    <v>Ano de incorporação</v>
    <v>0</v>
  </rv>
  <rv s="3">
    <v>12</v>
    <v>Média de volume</v>
    <v>0</v>
  </rv>
  <rv s="3">
    <v>12</v>
    <v>P/E</v>
    <v>0</v>
  </rv>
</rvData>
</file>

<file path=xl/richData/rdrichvaluestructure.xml><?xml version="1.0" encoding="utf-8"?>
<rvStructures xmlns="http://schemas.microsoft.com/office/spreadsheetml/2017/richdata" count="4">
  <s t="_hyperlink">
    <k n="Address" t="s"/>
    <k n="Text" t="s"/>
  </s>
  <s t="_linkedentitycore">
    <k n="%EntityCulture" t="s"/>
    <k n="%EntityId" t="s"/>
    <k n="%EntityServiceId"/>
    <k n="%IsRefreshable" t="b"/>
    <k n="%ProviderInfo" t="s"/>
    <k n="_CanonicalPropertyNames" t="spb"/>
    <k n="_Display" t="spb"/>
    <k n="_DisplayString" t="s"/>
    <k n="_Flags" t="spb"/>
    <k n="_Format" t="spb"/>
    <k n="_Icon" t="s"/>
    <k n="_SubLabel" t="spb"/>
    <k n="52 semanas de alta"/>
    <k n="52 semanas de baixa"/>
    <k n="Abreviatura do câmbio" t="s"/>
    <k n="Ações em circulação"/>
    <k n="Alterar"/>
    <k n="Alterar (%)"/>
    <k n="Alto"/>
    <k n="Baixo"/>
    <k n="Beta"/>
    <k n="Câmbio" t="s"/>
    <k n="Capitalização de mercado"/>
    <k n="Description" t="s"/>
    <k n="ExchangeID" t="s"/>
    <k n="Fechamento anterior"/>
    <k n="Funcionários"/>
    <k n="Hora da última transação"/>
    <k n="LearnMoreOnLink" t="r"/>
    <k n="Moeda" t="s"/>
    <k n="Nome" t="s"/>
    <k n="Nome oficial" t="s"/>
    <k n="Open"/>
    <k n="P/E"/>
    <k n="Preço"/>
    <k n="Sede" t="s"/>
    <k n="Setor" t="s"/>
    <k n="Símbolo do ticker" t="s"/>
    <k n="Tipo de instrumento" t="s"/>
    <k n="UniqueName" t="s"/>
    <k n="Volume"/>
  </s>
  <s t="_linkedentity">
    <k n="%cvi" t="r"/>
  </s>
  <s t="_error">
    <k n="errorType" t="i"/>
    <k n="field" t="s"/>
    <k n="subType" t="i"/>
  </s>
</rvStructures>
</file>

<file path=xl/richData/rdsupportingpropertybag.xml><?xml version="1.0" encoding="utf-8"?>
<supportingPropertyBags xmlns="http://schemas.microsoft.com/office/spreadsheetml/2017/richdata2">
  <spbArrays count="1">
    <a count="41">
      <v t="s">%EntityServiceId</v>
      <v t="s">_Format</v>
      <v t="s">%IsRefreshable</v>
      <v t="s">_CanonicalPropertyNames</v>
      <v t="s">%EntityCulture</v>
      <v t="s">%EntityId</v>
      <v t="s">_Icon</v>
      <v t="s">_Display</v>
      <v t="s">Nome</v>
      <v t="s">_SubLabel</v>
      <v t="s">Preço</v>
      <v t="s">Câmbio</v>
      <v t="s">Nome oficial</v>
      <v t="s">Hora da última transação</v>
      <v t="s">Símbolo do ticker</v>
      <v t="s">Abreviatura do câmbio</v>
      <v t="s">Alterar</v>
      <v t="s">Alterar (%)</v>
      <v t="s">Moeda</v>
      <v t="s">Fechamento anterior</v>
      <v t="s">Open</v>
      <v t="s">Alto</v>
      <v t="s">Baixo</v>
      <v t="s">52 semanas de alta</v>
      <v t="s">52 semanas de baixa</v>
      <v t="s">Volume</v>
      <v t="s">Capitalização de mercado</v>
      <v t="s">Beta</v>
      <v t="s">P/E</v>
      <v t="s">Ações em circulação</v>
      <v t="s">Description</v>
      <v t="s">Funcionários</v>
      <v t="s">Sede</v>
      <v t="s">Setor</v>
      <v t="s">Tipo de instrumento</v>
      <v t="s">_Flags</v>
      <v t="s">UniqueName</v>
      <v t="s">_DisplayString</v>
      <v t="s">LearnMoreOnLink</v>
      <v t="s">ExchangeID</v>
      <v t="s">%ProviderInfo</v>
    </a>
  </spbArrays>
  <spbData count="6">
    <spb s="0">
      <v>P/E</v>
      <v>High</v>
      <v>Beta</v>
      <v>Name</v>
      <v>Open</v>
      <v>Headquarters</v>
      <v>Low</v>
      <v>Currency</v>
      <v>Price</v>
      <v>Industry</v>
      <v>Exchange</v>
      <v>Volume</v>
      <v>Change</v>
      <v>ExchangeID</v>
      <v>UniqueName</v>
      <v>Change (%)</v>
      <v>Description</v>
      <v>Employees</v>
      <v>Official name</v>
      <v>%ProviderInfo</v>
      <v>LearnMoreOnLink</v>
      <v>Ticker symbol</v>
      <v>52 week high</v>
      <v>52 week low</v>
      <v>Shares outstanding</v>
      <v>Previous close</v>
      <v>Instrument type</v>
      <v>Exchange abbreviation</v>
      <v>Market cap</v>
      <v>Last trade time</v>
    </spb>
    <spb s="1">
      <v>0</v>
      <v>Name</v>
    </spb>
    <spb s="2">
      <v>0</v>
      <v>0</v>
      <v>0</v>
    </spb>
    <spb s="3">
      <v>2</v>
      <v>2</v>
      <v>2</v>
    </spb>
    <spb s="4">
      <v>1</v>
      <v>2</v>
      <v>1</v>
      <v>3</v>
      <v>2</v>
      <v>2</v>
      <v>2</v>
      <v>4</v>
      <v>2</v>
      <v>5</v>
      <v>4</v>
      <v>6</v>
      <v>7</v>
      <v>2</v>
      <v>2</v>
      <v>4</v>
      <v>2</v>
      <v>8</v>
      <v>9</v>
    </spb>
    <spb s="5">
      <v>Atraso de 15 minutos</v>
      <v xml:space="preserve">do fechamento anterior </v>
      <v xml:space="preserve">do fechamento anterior </v>
      <v>GMT</v>
    </spb>
  </spbData>
</supportingPropertyBags>
</file>

<file path=xl/richData/rdsupportingpropertybagstructure.xml><?xml version="1.0" encoding="utf-8"?>
<spbStructures xmlns="http://schemas.microsoft.com/office/spreadsheetml/2017/richdata2" count="6">
  <s>
    <k n="P/E" t="s"/>
    <k n="Alto" t="s"/>
    <k n="Beta" t="s"/>
    <k n="Nome" t="s"/>
    <k n="Open" t="s"/>
    <k n="Sede" t="s"/>
    <k n="Baixo" t="s"/>
    <k n="Moeda" t="s"/>
    <k n="Preço" t="s"/>
    <k n="Setor" t="s"/>
    <k n="Câmbio" t="s"/>
    <k n="Volume" t="s"/>
    <k n="Alterar" t="s"/>
    <k n="ExchangeID" t="s"/>
    <k n="UniqueName" t="s"/>
    <k n="Alterar (%)" t="s"/>
    <k n="Description" t="s"/>
    <k n="Funcionários" t="s"/>
    <k n="Nome oficial" t="s"/>
    <k n="%ProviderInfo" t="s"/>
    <k n="LearnMoreOnLink" t="s"/>
    <k n="Símbolo do ticker" t="s"/>
    <k n="52 semanas de alta" t="s"/>
    <k n="52 semanas de baixa" t="s"/>
    <k n="Ações em circulação" t="s"/>
    <k n="Fechamento anterior" t="s"/>
    <k n="Tipo de instrumento" t="s"/>
    <k n="Abreviatura do câmbio" t="s"/>
    <k n="Capitalização de mercado" t="s"/>
    <k n="Hora da última transação" t="s"/>
  </s>
  <s>
    <k n="^Order" t="spba"/>
    <k n="TitleProperty" t="s"/>
  </s>
  <s>
    <k n="ShowInCardView" t="b"/>
    <k n="ShowInDotNotation" t="b"/>
    <k n="ShowInAutoComplete" t="b"/>
  </s>
  <s>
    <k n="ExchangeID" t="spb"/>
    <k n="UniqueName" t="spb"/>
    <k n="%ProviderInfo" t="spb"/>
  </s>
  <s>
    <k n="P/E" t="i"/>
    <k n="Alto" t="i"/>
    <k n="Beta" t="i"/>
    <k n="Nome" t="i"/>
    <k n="Open" t="i"/>
    <k n="Baixo" t="i"/>
    <k n="Preço" t="i"/>
    <k n="Volume" t="i"/>
    <k n="Alterar" t="i"/>
    <k n="Alterar (%)" t="i"/>
    <k n="Funcionários" t="i"/>
    <k n="`_DisplayString" t="i"/>
    <k n="`%EntityServiceId" t="i"/>
    <k n="52 semanas de alta" t="i"/>
    <k n="52 semanas de baixa" t="i"/>
    <k n="Ações em circulação" t="i"/>
    <k n="Fechamento anterior" t="i"/>
    <k n="Capitalização de mercado" t="i"/>
    <k n="Hora da última transação" t="i"/>
  </s>
  <s>
    <k n="Preço" t="s"/>
    <k n="Alterar" t="s"/>
    <k n="Alterar (%)" t="s"/>
    <k n="Hora da última transação"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7">
    <x:dxf>
      <x:numFmt numFmtId="4" formatCode="#,##0.00"/>
    </x:dxf>
    <x:dxf>
      <x:numFmt numFmtId="175" formatCode="_-* #,##0.00\ [$CHF-100C]_-;\-* #,##0.00\ [$CHF-100C]_-;_-* &quot;-&quot;??\ [$CHF-100C]_-;_-@_-"/>
    </x:dxf>
    <x:dxf>
      <x:numFmt numFmtId="3" formatCode="#,##0"/>
    </x:dxf>
    <x:dxf>
      <x:numFmt numFmtId="14" formatCode="0.00%"/>
    </x:dxf>
    <x:dxf>
      <x:numFmt numFmtId="2" formatCode="0.00"/>
    </x:dxf>
    <x:dxf>
      <x:numFmt numFmtId="174" formatCode="_([$€-2]\ * #,##0_);_([$€-2]\ * \(#,##0\);_([$€-2]\ * &quot;-&quot;_);_(@_)"/>
    </x:dxf>
    <x:dxf>
      <x:numFmt numFmtId="27" formatCode="dd/mm/yyyy\ hh:mm"/>
    </x:dxf>
  </dxfs>
  <richProperties>
    <rPr n="IsTitleField" t="b"/>
    <rPr n="ShouldShowInCell" t="b"/>
  </richProperties>
  <richStyles>
    <rSty dxfid="0"/>
    <rSty dxfid="1"/>
    <rSty>
      <rpv i="0">1</rpv>
    </rSty>
    <rSty dxfid="2"/>
    <rSty dxfid="3"/>
    <rSty>
      <rpv i="1">1</rpv>
    </rSty>
    <rSty dxfid="4"/>
    <rSty dxfid="5"/>
    <rSty dxfid="6"/>
  </richStyles>
</richStyleShee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603963A-0920-4B7B-AED2-1AB60096B58C}" name="Tabela2" displayName="Tabela2" ref="B29:H39" totalsRowShown="0" headerRowDxfId="10">
  <autoFilter ref="B29:H39" xr:uid="{59C705A6-47AE-487F-8FCF-5E9AE2A8DD5A}"/>
  <tableColumns count="7">
    <tableColumn id="1" xr3:uid="{CD0C3B5B-0D36-4766-B4A0-C8D0951BFC76}" name="Ratios"/>
    <tableColumn id="2" xr3:uid="{D90A5A79-869E-41CB-B543-95A57EA6D5E8}" name="2017"/>
    <tableColumn id="3" xr3:uid="{B9385B47-8485-4C44-981A-B4B1AE8DD782}" name="2018"/>
    <tableColumn id="4" xr3:uid="{548DA0F0-D2AF-4F9B-BC0E-5DF1E52F084B}" name="2019"/>
    <tableColumn id="5" xr3:uid="{615CEA15-E828-4314-9444-E87D2E7295C6}" name="2020"/>
    <tableColumn id="6" xr3:uid="{C270F204-185B-4D56-AD2C-63D390D2D616}" name="2021"/>
    <tableColumn id="7" xr3:uid="{7C22D18E-FEB2-48D0-80FC-E9FEAA277AC9}" name="2022"/>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1C21A4A1-BAAC-4980-811F-3068EA3E63B8}" name="Tabela25" displayName="Tabela25" ref="B64:H74" totalsRowShown="0" headerRowDxfId="9">
  <autoFilter ref="B64:H74" xr:uid="{4856E5F7-C463-4D95-90E7-F3D1D8B926E0}"/>
  <tableColumns count="7">
    <tableColumn id="1" xr3:uid="{713A7223-5BAF-4EF4-A5EE-DFD5D5F64C8F}" name="Sector" dataDxfId="8"/>
    <tableColumn id="2" xr3:uid="{1D74A490-7C86-415D-9728-0DD8382D7BF5}" name="PE1" dataDxfId="7">
      <calculatedColumnFormula array="1">_FV(C5,"P/E",TRUE)</calculatedColumnFormula>
    </tableColumn>
    <tableColumn id="3" xr3:uid="{162740BB-232E-415E-9D09-FE071444159B}" name="EG1(2021)"/>
    <tableColumn id="4" xr3:uid="{FABA666B-B326-47B3-80DB-05A58DB8CB18}" name="EG2(2022)"/>
    <tableColumn id="5" xr3:uid="{3503BC05-9CA0-4875-B258-3C63F193516F}" name="PEG1"/>
    <tableColumn id="6" xr3:uid="{ECB2F474-DF83-426A-B249-EA88AE037F58}" name="PEG2"/>
    <tableColumn id="7" xr3:uid="{5E6F021D-F5FA-4567-9503-7297ABE8CCF1}" name="Mrk Cap"/>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ItensOferta" displayName="ItensOferta" ref="B7:F32" totalsRowCount="1">
  <tableColumns count="5">
    <tableColumn id="1" xr3:uid="{00000000-0010-0000-0000-000001000000}" name="Qtd." totalsRowDxfId="6"/>
    <tableColumn id="2" xr3:uid="{00000000-0010-0000-0000-000002000000}" name="Descrição" totalsRowDxfId="5"/>
    <tableColumn id="3" xr3:uid="{00000000-0010-0000-0000-000003000000}" name="Custo" totalsRowLabel="Subtotal" dataDxfId="4" totalsRowDxfId="3"/>
    <tableColumn id="4" xr3:uid="{00000000-0010-0000-0000-000004000000}" name="Total" totalsRowFunction="sum" dataDxfId="2" totalsRowDxfId="1">
      <calculatedColumnFormula>ItensOferta[[#This Row],[Custo]]*ItensOferta[[#This Row],[Qtd.]]</calculatedColumnFormula>
    </tableColumn>
    <tableColumn id="5" xr3:uid="{00000000-0010-0000-0000-000005000000}" name=" " dataDxfId="0">
      <calculatedColumnFormula>_xlfn.RANK.EQ(ItensOferta[[#This Row],[Total]],ItensOferta[Total])</calculatedColumnFormula>
    </tableColumn>
  </tableColumns>
  <tableStyleInfo name="ConstructionBidSheet_table1" showFirstColumn="0" showLastColumn="1" showRowStripes="1" showColumnStripes="0"/>
  <extLst>
    <ext xmlns:x14="http://schemas.microsoft.com/office/spreadsheetml/2009/9/main" uri="{504A1905-F514-4f6f-8877-14C23A59335A}">
      <x14:table altText="Tabela" altTextSummary="Lista de materiais e custos"/>
    </ext>
  </extLst>
</table>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Decatur">
  <a:themeElements>
    <a:clrScheme name="ConstructionBidSheet_colors">
      <a:dk1>
        <a:srgbClr val="000000"/>
      </a:dk1>
      <a:lt1>
        <a:srgbClr val="FFFFFF"/>
      </a:lt1>
      <a:dk2>
        <a:srgbClr val="000000"/>
      </a:dk2>
      <a:lt2>
        <a:srgbClr val="FFFFFF"/>
      </a:lt2>
      <a:accent1>
        <a:srgbClr val="E8B31C"/>
      </a:accent1>
      <a:accent2>
        <a:srgbClr val="499000"/>
      </a:accent2>
      <a:accent3>
        <a:srgbClr val="D94717"/>
      </a:accent3>
      <a:accent4>
        <a:srgbClr val="2374B8"/>
      </a:accent4>
      <a:accent5>
        <a:srgbClr val="E77712"/>
      </a:accent5>
      <a:accent6>
        <a:srgbClr val="7947A9"/>
      </a:accent6>
      <a:hlink>
        <a:srgbClr val="2374B8"/>
      </a:hlink>
      <a:folHlink>
        <a:srgbClr val="7947A9"/>
      </a:folHlink>
    </a:clrScheme>
    <a:fontScheme name="ConstructionBidSheet_fonts">
      <a:majorFont>
        <a:latin typeface="Impact"/>
        <a:ea typeface=""/>
        <a:cs typeface=""/>
      </a:majorFont>
      <a:minorFont>
        <a:latin typeface="Arial"/>
        <a:ea typeface=""/>
        <a:cs typeface=""/>
      </a:minorFont>
    </a:fontScheme>
    <a:fmtScheme name="Decatur">
      <a:fillStyleLst>
        <a:solidFill>
          <a:schemeClr val="phClr"/>
        </a:solidFill>
        <a:gradFill rotWithShape="1">
          <a:gsLst>
            <a:gs pos="0">
              <a:schemeClr val="phClr">
                <a:tint val="90000"/>
                <a:satMod val="110000"/>
              </a:schemeClr>
            </a:gs>
            <a:gs pos="47500">
              <a:schemeClr val="phClr">
                <a:tint val="53000"/>
                <a:satMod val="120000"/>
              </a:schemeClr>
            </a:gs>
            <a:gs pos="58500">
              <a:schemeClr val="phClr">
                <a:tint val="53000"/>
                <a:satMod val="120000"/>
              </a:schemeClr>
            </a:gs>
            <a:gs pos="100000">
              <a:schemeClr val="phClr">
                <a:tint val="90000"/>
                <a:satMod val="110000"/>
              </a:schemeClr>
            </a:gs>
          </a:gsLst>
          <a:lin ang="3600000" scaled="1"/>
        </a:gradFill>
        <a:gradFill rotWithShape="1">
          <a:gsLst>
            <a:gs pos="0">
              <a:schemeClr val="phClr">
                <a:shade val="54000"/>
                <a:satMod val="105000"/>
              </a:schemeClr>
            </a:gs>
            <a:gs pos="47500">
              <a:schemeClr val="phClr">
                <a:shade val="88000"/>
                <a:satMod val="105000"/>
              </a:schemeClr>
            </a:gs>
            <a:gs pos="58500">
              <a:schemeClr val="phClr">
                <a:shade val="88000"/>
                <a:satMod val="105000"/>
              </a:schemeClr>
            </a:gs>
            <a:gs pos="100000">
              <a:schemeClr val="phClr">
                <a:shade val="54000"/>
                <a:satMod val="105000"/>
              </a:schemeClr>
            </a:gs>
          </a:gsLst>
          <a:lin ang="3600000" scaled="1"/>
        </a:gradFill>
      </a:fillStyleLst>
      <a:lnStyleLst>
        <a:ln w="10000" cap="flat" cmpd="sng" algn="ctr">
          <a:solidFill>
            <a:schemeClr val="phClr"/>
          </a:solidFill>
          <a:prstDash val="solid"/>
        </a:ln>
        <a:ln w="28250" cap="flat" cmpd="sng" algn="ctr">
          <a:solidFill>
            <a:schemeClr val="phClr"/>
          </a:solidFill>
          <a:prstDash val="solid"/>
        </a:ln>
        <a:ln w="38100" cap="flat" cmpd="sng" algn="ctr">
          <a:solidFill>
            <a:schemeClr val="phClr"/>
          </a:solidFill>
          <a:prstDash val="solid"/>
        </a:ln>
      </a:lnStyleLst>
      <a:effectStyleLst>
        <a:effectStyle>
          <a:effectLst>
            <a:outerShdw blurRad="63500" dist="25400" dir="3600000" algn="r" rotWithShape="0">
              <a:srgbClr val="000000">
                <a:alpha val="30000"/>
              </a:srgbClr>
            </a:outerShdw>
          </a:effectLst>
        </a:effectStyle>
        <a:effectStyle>
          <a:effectLst>
            <a:outerShdw blurRad="63500" dist="25400" dir="3600000" algn="r" rotWithShape="0">
              <a:srgbClr val="000000">
                <a:alpha val="36000"/>
              </a:srgbClr>
            </a:outerShdw>
          </a:effectLst>
          <a:scene3d>
            <a:camera prst="orthographicFront">
              <a:rot lat="0" lon="0" rev="0"/>
            </a:camera>
            <a:lightRig rig="harsh" dir="tl">
              <a:rot lat="0" lon="0" rev="9000000"/>
            </a:lightRig>
          </a:scene3d>
          <a:sp3d prstMaterial="flat">
            <a:bevelT w="38100" h="50800" prst="softRound"/>
          </a:sp3d>
        </a:effectStyle>
        <a:effectStyle>
          <a:effectLst>
            <a:outerShdw blurRad="76200" dist="38100" dir="3600000" algn="r" rotWithShape="0">
              <a:srgbClr val="000000">
                <a:alpha val="60000"/>
              </a:srgbClr>
            </a:outerShdw>
          </a:effectLst>
          <a:scene3d>
            <a:camera prst="orthographicFront">
              <a:rot lat="0" lon="0" rev="0"/>
            </a:camera>
            <a:lightRig rig="harsh" dir="tl">
              <a:rot lat="0" lon="0" rev="9000000"/>
            </a:lightRig>
          </a:scene3d>
          <a:sp3d contourW="44450" prstMaterial="flat">
            <a:bevelT w="38100" h="50800" prst="softRound"/>
            <a:contourClr>
              <a:schemeClr val="phClr">
                <a:tint val="5"/>
                <a:satMod val="130000"/>
              </a:schemeClr>
            </a:contourClr>
          </a:sp3d>
        </a:effectStyle>
      </a:effectStyleLst>
      <a:bgFillStyleLst>
        <a:solidFill>
          <a:schemeClr val="phClr"/>
        </a:solidFill>
        <a:gradFill rotWithShape="1">
          <a:gsLst>
            <a:gs pos="0">
              <a:schemeClr val="phClr">
                <a:tint val="100000"/>
                <a:shade val="52000"/>
                <a:satMod val="105000"/>
              </a:schemeClr>
            </a:gs>
            <a:gs pos="47500">
              <a:schemeClr val="phClr">
                <a:tint val="90000"/>
                <a:shade val="89000"/>
                <a:satMod val="105000"/>
              </a:schemeClr>
            </a:gs>
            <a:gs pos="58500">
              <a:schemeClr val="phClr">
                <a:tint val="85000"/>
                <a:shade val="89000"/>
                <a:satMod val="105000"/>
              </a:schemeClr>
            </a:gs>
            <a:gs pos="100000">
              <a:schemeClr val="phClr">
                <a:tint val="100000"/>
                <a:shade val="52000"/>
                <a:satMod val="105000"/>
              </a:schemeClr>
            </a:gs>
          </a:gsLst>
          <a:lin ang="3600000" scaled="0"/>
        </a:gradFill>
        <a:blipFill rotWithShape="1">
          <a:blip xmlns:r="http://schemas.openxmlformats.org/officeDocument/2006/relationships" r:embed="rId1">
            <a:duotone>
              <a:schemeClr val="phClr">
                <a:tint val="98000"/>
              </a:schemeClr>
              <a:schemeClr val="phClr">
                <a:shade val="85000"/>
                <a:satMod val="120000"/>
              </a:schemeClr>
            </a:duotone>
          </a:blip>
          <a:tile tx="0" ty="0" sx="52000" sy="52000" flip="none" algn="tl"/>
        </a:blipFill>
      </a:bgFillStyleLst>
    </a:fmtScheme>
  </a:themeElements>
  <a:objectDefaults>
    <a:spDef>
      <a:spPr>
        <a:noFill/>
        <a:ln w="28575">
          <a:solidFill>
            <a:schemeClr val="accent1"/>
          </a:solidFill>
        </a:ln>
        <a:effectLst/>
      </a:spPr>
      <a:bodyPr vertOverflow="clip" horzOverflow="clip" rtlCol="0" anchor="ctr"/>
      <a:lstStyle>
        <a:defPPr algn="l">
          <a:defRPr sz="1000" b="1"/>
        </a:defPPr>
      </a:lstStyle>
      <a:style>
        <a:lnRef idx="1">
          <a:schemeClr val="accent2"/>
        </a:lnRef>
        <a:fillRef idx="2">
          <a:schemeClr val="accent2"/>
        </a:fillRef>
        <a:effectRef idx="1">
          <a:schemeClr val="accent2"/>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pageSetUpPr autoPageBreaks="0" fitToPage="1"/>
  </sheetPr>
  <dimension ref="B1:H172"/>
  <sheetViews>
    <sheetView showGridLines="0" tabSelected="1" zoomScale="190" zoomScaleNormal="190" zoomScaleSheetLayoutView="100" workbookViewId="0">
      <selection activeCell="C5" sqref="C5"/>
    </sheetView>
  </sheetViews>
  <sheetFormatPr defaultRowHeight="12.75" x14ac:dyDescent="0.2"/>
  <cols>
    <col min="1" max="1" width="3.85546875" customWidth="1"/>
    <col min="2" max="2" width="16" customWidth="1"/>
    <col min="3" max="8" width="12.7109375" customWidth="1"/>
  </cols>
  <sheetData>
    <row r="1" spans="2:8" s="27" customFormat="1" ht="27" customHeight="1" x14ac:dyDescent="0.2">
      <c r="B1" s="74" t="s">
        <v>56</v>
      </c>
      <c r="C1" s="74"/>
      <c r="D1" s="74"/>
      <c r="E1" s="74"/>
      <c r="F1" s="74"/>
      <c r="G1" s="50"/>
      <c r="H1" s="49" t="s">
        <v>58</v>
      </c>
    </row>
    <row r="2" spans="2:8" ht="4.5" customHeight="1" x14ac:dyDescent="0.2">
      <c r="B2" s="11"/>
      <c r="C2" s="11"/>
      <c r="D2" s="11"/>
      <c r="E2" s="11"/>
      <c r="F2" s="75"/>
      <c r="G2" s="75"/>
      <c r="H2" s="11"/>
    </row>
    <row r="3" spans="2:8" ht="4.5" customHeight="1" x14ac:dyDescent="0.2">
      <c r="F3" s="77"/>
      <c r="G3" s="77"/>
    </row>
    <row r="4" spans="2:8" ht="20.100000000000001" customHeight="1" x14ac:dyDescent="0.2">
      <c r="B4" s="36" t="s">
        <v>21</v>
      </c>
      <c r="C4" s="37"/>
      <c r="D4" s="37"/>
      <c r="E4" s="36"/>
      <c r="F4" s="37"/>
    </row>
    <row r="5" spans="2:8" ht="15.95" customHeight="1" x14ac:dyDescent="0.2">
      <c r="B5" s="50" t="s">
        <v>27</v>
      </c>
      <c r="C5" s="70" t="e" vm="1">
        <v>#VALUE!</v>
      </c>
      <c r="D5" s="38"/>
      <c r="F5" s="47" t="s">
        <v>57</v>
      </c>
      <c r="G5" s="40" t="s">
        <v>29</v>
      </c>
      <c r="H5" s="51">
        <v>44223</v>
      </c>
    </row>
    <row r="6" spans="2:8" ht="15.95" customHeight="1" x14ac:dyDescent="0.2">
      <c r="B6" s="47" t="s">
        <v>26</v>
      </c>
      <c r="C6" s="43" t="str" cm="1">
        <f t="array" ref="C6">_FV(C5,"Símbolo do ticker",TRUE)</f>
        <v>RKET</v>
      </c>
      <c r="D6" s="39"/>
      <c r="F6" s="47" t="s">
        <v>33</v>
      </c>
      <c r="G6" s="55" cm="1">
        <f t="array" ref="G6">_FV(C5,"Preço")</f>
        <v>25.7</v>
      </c>
      <c r="H6" s="27"/>
    </row>
    <row r="7" spans="2:8" ht="15.95" customHeight="1" x14ac:dyDescent="0.2">
      <c r="B7" s="47" t="s">
        <v>31</v>
      </c>
      <c r="C7" s="44" cm="1">
        <f t="array" ref="C7">_FV(C5,"Capitalização de mercado",TRUE)</f>
        <v>3237578000</v>
      </c>
      <c r="D7" s="39"/>
      <c r="F7" s="47" t="s">
        <v>34</v>
      </c>
      <c r="G7" s="55" cm="1">
        <f t="array" ref="G7">_FV(C5,"P/E",TRUE)</f>
        <v>0</v>
      </c>
      <c r="H7" s="27"/>
    </row>
    <row r="8" spans="2:8" ht="15.95" customHeight="1" x14ac:dyDescent="0.2">
      <c r="B8" s="47" t="s">
        <v>22</v>
      </c>
      <c r="C8" s="41" t="s">
        <v>28</v>
      </c>
      <c r="D8" s="39"/>
      <c r="F8" s="47" t="s">
        <v>23</v>
      </c>
      <c r="G8" s="37" t="str" cm="1">
        <f t="array" ref="G8">_FV(C5,"Abreviatura do câmbio",TRUE)</f>
        <v>XSWX</v>
      </c>
      <c r="H8" s="27"/>
    </row>
    <row r="9" spans="2:8" ht="15.95" customHeight="1" x14ac:dyDescent="0.2">
      <c r="B9" s="47" t="s">
        <v>24</v>
      </c>
      <c r="C9" s="48" t="str" cm="1">
        <f t="array" ref="C9">_FV(C5,"Setor")</f>
        <v>Software &amp; IT Services</v>
      </c>
      <c r="D9" s="39"/>
      <c r="F9" s="47" t="s">
        <v>35</v>
      </c>
      <c r="G9" s="56" t="e" cm="1" vm="2">
        <f t="array" ref="G9">_FV(C5,"Ano de incorporação",TRUE)</f>
        <v>#VALUE!</v>
      </c>
      <c r="H9" s="27"/>
    </row>
    <row r="10" spans="2:8" ht="15.95" customHeight="1" x14ac:dyDescent="0.2">
      <c r="B10" s="47" t="s">
        <v>25</v>
      </c>
      <c r="C10" s="39" t="s">
        <v>108</v>
      </c>
      <c r="D10" s="39"/>
      <c r="F10" s="47" t="s">
        <v>37</v>
      </c>
      <c r="G10" s="57" cm="1">
        <f t="array" ref="G10">_FV(C5,"Funcionários")</f>
        <v>378</v>
      </c>
      <c r="H10" s="27"/>
    </row>
    <row r="11" spans="2:8" ht="15.95" customHeight="1" x14ac:dyDescent="0.2">
      <c r="B11" s="47" t="s">
        <v>30</v>
      </c>
      <c r="C11" s="53" cm="1">
        <f t="array" ref="C11">_FV(C5,"Ações em circulação",TRUE)</f>
        <v>135690600</v>
      </c>
      <c r="D11" s="39"/>
      <c r="F11" s="47" t="s">
        <v>36</v>
      </c>
      <c r="G11" s="57" t="e" cm="1" vm="3">
        <f t="array" ref="G11">_FV(C5,"Média de volume",TRUE)</f>
        <v>#VALUE!</v>
      </c>
      <c r="H11" s="27"/>
    </row>
    <row r="12" spans="2:8" ht="4.5" customHeight="1" x14ac:dyDescent="0.2">
      <c r="F12" s="77"/>
      <c r="G12" s="77"/>
    </row>
    <row r="13" spans="2:8" ht="20.100000000000001" customHeight="1" x14ac:dyDescent="0.2">
      <c r="B13" s="36" t="s">
        <v>32</v>
      </c>
      <c r="C13" s="37"/>
      <c r="D13" s="37"/>
      <c r="E13" s="37"/>
      <c r="F13" s="37"/>
    </row>
    <row r="14" spans="2:8" ht="4.5" customHeight="1" x14ac:dyDescent="0.2">
      <c r="B14" s="46"/>
      <c r="C14" s="46"/>
      <c r="D14" s="46"/>
      <c r="E14" s="46"/>
      <c r="F14" s="75"/>
      <c r="G14" s="75"/>
      <c r="H14" s="46"/>
    </row>
    <row r="15" spans="2:8" ht="12.75" customHeight="1" x14ac:dyDescent="0.2">
      <c r="B15" s="76" t="str" cm="1">
        <f t="array" ref="B15">_FV(C5,"Description")</f>
        <v>Rocket Internet SE is a Germany-based company active in the investment management and fund operator industry. The Company identifies, builds, scales and retains ownership of Internet companies. It mainly operates in three sectors: e-commerce, including retail companies in the areas of fashion, general merchandise, home and living, office supplies and food groceries; marketplace, comprising companies active in fields such as real estate, travel, transport and food delivery which offer buyers and sellers venues for direct transactions, among others; and financial technology, containing companies bringing together borrowers and lenders in areas like the consumer and small and medium-sized enterprise segments. As a holding company, Rocket Internet AG holds interests in operating subsidiaries divided into regional Internet groups entailing the geographic regions Africa, Asia Pacific, Latin America and the Middle East. The Company has a controlling interest in HelloFresh GmbH.</v>
      </c>
      <c r="C15" s="76"/>
      <c r="D15" s="76"/>
      <c r="E15" s="76"/>
      <c r="F15" s="76"/>
      <c r="G15" s="76"/>
      <c r="H15" s="76"/>
    </row>
    <row r="16" spans="2:8" x14ac:dyDescent="0.2">
      <c r="B16" s="76"/>
      <c r="C16" s="76"/>
      <c r="D16" s="76"/>
      <c r="E16" s="76"/>
      <c r="F16" s="76"/>
      <c r="G16" s="76"/>
      <c r="H16" s="76"/>
    </row>
    <row r="17" spans="2:8" x14ac:dyDescent="0.2">
      <c r="B17" s="76"/>
      <c r="C17" s="76"/>
      <c r="D17" s="76"/>
      <c r="E17" s="76"/>
      <c r="F17" s="76"/>
      <c r="G17" s="76"/>
      <c r="H17" s="76"/>
    </row>
    <row r="18" spans="2:8" x14ac:dyDescent="0.2">
      <c r="B18" s="76"/>
      <c r="C18" s="76"/>
      <c r="D18" s="76"/>
      <c r="E18" s="76"/>
      <c r="F18" s="76"/>
      <c r="G18" s="76"/>
      <c r="H18" s="76"/>
    </row>
    <row r="19" spans="2:8" x14ac:dyDescent="0.2">
      <c r="B19" s="76"/>
      <c r="C19" s="76"/>
      <c r="D19" s="76"/>
      <c r="E19" s="76"/>
      <c r="F19" s="76"/>
      <c r="G19" s="76"/>
      <c r="H19" s="76"/>
    </row>
    <row r="20" spans="2:8" x14ac:dyDescent="0.2">
      <c r="B20" s="76"/>
      <c r="C20" s="76"/>
      <c r="D20" s="76"/>
      <c r="E20" s="76"/>
      <c r="F20" s="76"/>
      <c r="G20" s="76"/>
      <c r="H20" s="76"/>
    </row>
    <row r="21" spans="2:8" x14ac:dyDescent="0.2">
      <c r="B21" s="76"/>
      <c r="C21" s="76"/>
      <c r="D21" s="76"/>
      <c r="E21" s="76"/>
      <c r="F21" s="76"/>
      <c r="G21" s="76"/>
      <c r="H21" s="76"/>
    </row>
    <row r="22" spans="2:8" x14ac:dyDescent="0.2">
      <c r="B22" s="76"/>
      <c r="C22" s="76"/>
      <c r="D22" s="76"/>
      <c r="E22" s="76"/>
      <c r="F22" s="76"/>
      <c r="G22" s="76"/>
      <c r="H22" s="76"/>
    </row>
    <row r="23" spans="2:8" x14ac:dyDescent="0.2">
      <c r="B23" s="76"/>
      <c r="C23" s="76"/>
      <c r="D23" s="76"/>
      <c r="E23" s="76"/>
      <c r="F23" s="76"/>
      <c r="G23" s="76"/>
      <c r="H23" s="76"/>
    </row>
    <row r="24" spans="2:8" x14ac:dyDescent="0.2">
      <c r="B24" s="76"/>
      <c r="C24" s="76"/>
      <c r="D24" s="76"/>
      <c r="E24" s="76"/>
      <c r="F24" s="76"/>
      <c r="G24" s="76"/>
      <c r="H24" s="76"/>
    </row>
    <row r="25" spans="2:8" x14ac:dyDescent="0.2">
      <c r="B25" s="76"/>
      <c r="C25" s="76"/>
      <c r="D25" s="76"/>
      <c r="E25" s="76"/>
      <c r="F25" s="76"/>
      <c r="G25" s="76"/>
      <c r="H25" s="76"/>
    </row>
    <row r="26" spans="2:8" ht="20.100000000000001" customHeight="1" x14ac:dyDescent="0.2">
      <c r="B26" s="23" t="s">
        <v>38</v>
      </c>
    </row>
    <row r="27" spans="2:8" ht="4.5" customHeight="1" x14ac:dyDescent="0.2">
      <c r="B27" s="11"/>
      <c r="C27" s="11"/>
      <c r="D27" s="11"/>
      <c r="E27" s="11"/>
      <c r="F27" s="11"/>
      <c r="G27" s="11"/>
      <c r="H27" s="11"/>
    </row>
    <row r="28" spans="2:8" ht="4.5" customHeight="1" x14ac:dyDescent="0.2"/>
    <row r="29" spans="2:8" x14ac:dyDescent="0.2">
      <c r="B29" t="s">
        <v>54</v>
      </c>
      <c r="C29" s="45" t="s">
        <v>47</v>
      </c>
      <c r="D29" s="45" t="s">
        <v>48</v>
      </c>
      <c r="E29" s="45" t="s">
        <v>49</v>
      </c>
      <c r="F29" s="45" t="s">
        <v>50</v>
      </c>
      <c r="G29" s="45" t="s">
        <v>51</v>
      </c>
      <c r="H29" s="45" t="s">
        <v>52</v>
      </c>
    </row>
    <row r="30" spans="2:8" x14ac:dyDescent="0.2">
      <c r="B30" t="s">
        <v>39</v>
      </c>
    </row>
    <row r="31" spans="2:8" x14ac:dyDescent="0.2">
      <c r="B31" t="s">
        <v>40</v>
      </c>
    </row>
    <row r="32" spans="2:8" x14ac:dyDescent="0.2">
      <c r="B32" t="s">
        <v>41</v>
      </c>
    </row>
    <row r="33" spans="2:8" x14ac:dyDescent="0.2">
      <c r="B33" t="s">
        <v>107</v>
      </c>
    </row>
    <row r="34" spans="2:8" x14ac:dyDescent="0.2">
      <c r="B34" t="s">
        <v>42</v>
      </c>
    </row>
    <row r="35" spans="2:8" x14ac:dyDescent="0.2">
      <c r="B35" t="s">
        <v>43</v>
      </c>
    </row>
    <row r="36" spans="2:8" x14ac:dyDescent="0.2">
      <c r="B36" t="s">
        <v>44</v>
      </c>
    </row>
    <row r="37" spans="2:8" x14ac:dyDescent="0.2">
      <c r="B37" t="s">
        <v>45</v>
      </c>
    </row>
    <row r="38" spans="2:8" x14ac:dyDescent="0.2">
      <c r="B38" t="s">
        <v>46</v>
      </c>
    </row>
    <row r="39" spans="2:8" x14ac:dyDescent="0.2">
      <c r="B39" s="54" t="s">
        <v>53</v>
      </c>
    </row>
    <row r="41" spans="2:8" ht="20.100000000000001" customHeight="1" x14ac:dyDescent="0.2">
      <c r="B41" s="23" t="s">
        <v>55</v>
      </c>
    </row>
    <row r="42" spans="2:8" ht="4.5" customHeight="1" x14ac:dyDescent="0.2">
      <c r="B42" s="11"/>
      <c r="C42" s="11"/>
      <c r="D42" s="11"/>
      <c r="E42" s="11"/>
      <c r="F42" s="11"/>
      <c r="G42" s="11"/>
      <c r="H42" s="11"/>
    </row>
    <row r="43" spans="2:8" ht="12.75" customHeight="1" x14ac:dyDescent="0.2">
      <c r="B43" s="72" t="s">
        <v>128</v>
      </c>
      <c r="C43" s="72"/>
      <c r="D43" s="72"/>
      <c r="E43" s="72"/>
      <c r="F43" s="72"/>
      <c r="G43" s="72"/>
      <c r="H43" s="72"/>
    </row>
    <row r="44" spans="2:8" s="66" customFormat="1" x14ac:dyDescent="0.2">
      <c r="B44" s="72"/>
      <c r="C44" s="72"/>
      <c r="D44" s="72"/>
      <c r="E44" s="72"/>
      <c r="F44" s="72"/>
      <c r="G44" s="72"/>
      <c r="H44" s="72"/>
    </row>
    <row r="45" spans="2:8" s="66" customFormat="1" x14ac:dyDescent="0.2">
      <c r="B45" s="72"/>
      <c r="C45" s="72"/>
      <c r="D45" s="72"/>
      <c r="E45" s="72"/>
      <c r="F45" s="72"/>
      <c r="G45" s="72"/>
      <c r="H45" s="72"/>
    </row>
    <row r="46" spans="2:8" x14ac:dyDescent="0.2">
      <c r="B46" s="72"/>
      <c r="C46" s="72"/>
      <c r="D46" s="72"/>
      <c r="E46" s="72"/>
      <c r="F46" s="72"/>
      <c r="G46" s="72"/>
      <c r="H46" s="72"/>
    </row>
    <row r="47" spans="2:8" x14ac:dyDescent="0.2">
      <c r="B47" s="72"/>
      <c r="C47" s="72"/>
      <c r="D47" s="72"/>
      <c r="E47" s="72"/>
      <c r="F47" s="72"/>
      <c r="G47" s="72"/>
      <c r="H47" s="72"/>
    </row>
    <row r="48" spans="2:8" s="66" customFormat="1" x14ac:dyDescent="0.2">
      <c r="B48" s="65"/>
      <c r="C48" s="65"/>
      <c r="D48" s="65"/>
      <c r="E48" s="65"/>
      <c r="F48" s="65"/>
      <c r="G48" s="65"/>
      <c r="H48" s="65"/>
    </row>
    <row r="49" spans="2:8" s="66" customFormat="1" x14ac:dyDescent="0.2">
      <c r="B49" s="68" t="s">
        <v>129</v>
      </c>
      <c r="C49" s="72" t="s">
        <v>132</v>
      </c>
      <c r="D49" s="72"/>
      <c r="E49" s="65"/>
      <c r="F49" s="65"/>
      <c r="G49" s="65"/>
      <c r="H49" s="65"/>
    </row>
    <row r="50" spans="2:8" s="66" customFormat="1" x14ac:dyDescent="0.2">
      <c r="B50" s="68"/>
      <c r="C50" s="65"/>
      <c r="D50" s="65"/>
      <c r="E50" s="65"/>
      <c r="F50" s="65"/>
      <c r="G50" s="65"/>
      <c r="H50" s="65"/>
    </row>
    <row r="51" spans="2:8" s="66" customFormat="1" ht="12.75" customHeight="1" x14ac:dyDescent="0.2">
      <c r="B51" s="79" t="s">
        <v>122</v>
      </c>
      <c r="C51" s="79"/>
      <c r="D51" s="79"/>
      <c r="E51" s="79"/>
      <c r="F51" s="79"/>
      <c r="G51" s="79"/>
      <c r="H51" s="79"/>
    </row>
    <row r="52" spans="2:8" s="66" customFormat="1" ht="12.75" customHeight="1" x14ac:dyDescent="0.2">
      <c r="B52" s="78"/>
      <c r="C52" s="78"/>
      <c r="D52" s="78"/>
      <c r="E52" s="78"/>
      <c r="F52" s="78"/>
      <c r="G52" s="78"/>
      <c r="H52" s="78"/>
    </row>
    <row r="53" spans="2:8" s="66" customFormat="1" ht="12.75" customHeight="1" x14ac:dyDescent="0.2">
      <c r="B53" s="78"/>
      <c r="C53" s="78"/>
      <c r="D53" s="78"/>
      <c r="E53" s="78"/>
      <c r="F53" s="78"/>
      <c r="G53" s="78"/>
      <c r="H53" s="78"/>
    </row>
    <row r="54" spans="2:8" s="66" customFormat="1" ht="12.75" customHeight="1" x14ac:dyDescent="0.2">
      <c r="B54" s="79" t="s">
        <v>123</v>
      </c>
      <c r="C54" s="79"/>
      <c r="D54" s="79"/>
      <c r="E54" s="79"/>
      <c r="F54" s="79"/>
      <c r="G54" s="79"/>
      <c r="H54" s="79"/>
    </row>
    <row r="55" spans="2:8" s="66" customFormat="1" ht="12.75" customHeight="1" x14ac:dyDescent="0.2">
      <c r="B55" s="78"/>
      <c r="C55" s="78"/>
      <c r="D55" s="78"/>
      <c r="E55" s="78"/>
      <c r="F55" s="78"/>
      <c r="G55" s="78"/>
      <c r="H55" s="78"/>
    </row>
    <row r="56" spans="2:8" s="66" customFormat="1" ht="12.75" customHeight="1" x14ac:dyDescent="0.2">
      <c r="B56" s="78"/>
      <c r="C56" s="78"/>
      <c r="D56" s="78"/>
      <c r="E56" s="78"/>
      <c r="F56" s="78"/>
      <c r="G56" s="78"/>
      <c r="H56" s="78"/>
    </row>
    <row r="57" spans="2:8" s="66" customFormat="1" ht="12.75" customHeight="1" x14ac:dyDescent="0.2">
      <c r="B57" s="79" t="s">
        <v>127</v>
      </c>
      <c r="C57" s="79"/>
      <c r="D57" s="79"/>
      <c r="E57" s="79"/>
      <c r="F57" s="79"/>
      <c r="G57" s="79"/>
      <c r="H57" s="79"/>
    </row>
    <row r="58" spans="2:8" s="66" customFormat="1" ht="12.75" customHeight="1" x14ac:dyDescent="0.2">
      <c r="B58" s="78"/>
      <c r="C58" s="78"/>
      <c r="D58" s="78"/>
      <c r="E58" s="78"/>
      <c r="F58" s="78"/>
      <c r="G58" s="78"/>
      <c r="H58" s="78"/>
    </row>
    <row r="59" spans="2:8" s="66" customFormat="1" ht="12.75" customHeight="1" x14ac:dyDescent="0.2">
      <c r="B59" s="78"/>
      <c r="C59" s="78"/>
      <c r="D59" s="78"/>
      <c r="E59" s="78"/>
      <c r="F59" s="78"/>
      <c r="G59" s="78"/>
      <c r="H59" s="78"/>
    </row>
    <row r="60" spans="2:8" s="66" customFormat="1" ht="12.75" customHeight="1" x14ac:dyDescent="0.2">
      <c r="B60" s="67"/>
      <c r="C60" s="67"/>
      <c r="D60" s="67"/>
      <c r="E60" s="67"/>
      <c r="F60" s="67"/>
      <c r="G60" s="67"/>
      <c r="H60" s="67"/>
    </row>
    <row r="61" spans="2:8" ht="20.100000000000001" customHeight="1" x14ac:dyDescent="0.2">
      <c r="B61" s="23" t="s">
        <v>78</v>
      </c>
    </row>
    <row r="62" spans="2:8" ht="4.5" customHeight="1" x14ac:dyDescent="0.2">
      <c r="B62" s="11"/>
      <c r="C62" s="11"/>
      <c r="D62" s="11"/>
      <c r="E62" s="11"/>
      <c r="F62" s="11"/>
      <c r="G62" s="11"/>
      <c r="H62" s="11"/>
    </row>
    <row r="63" spans="2:8" ht="4.5" customHeight="1" x14ac:dyDescent="0.2"/>
    <row r="64" spans="2:8" x14ac:dyDescent="0.2">
      <c r="B64" s="60" t="s">
        <v>75</v>
      </c>
      <c r="C64" s="45" t="s">
        <v>61</v>
      </c>
      <c r="D64" s="45" t="s">
        <v>64</v>
      </c>
      <c r="E64" s="45" t="s">
        <v>63</v>
      </c>
      <c r="F64" s="45" t="s">
        <v>62</v>
      </c>
      <c r="G64" s="45" t="s">
        <v>65</v>
      </c>
      <c r="H64" s="45" t="s">
        <v>66</v>
      </c>
    </row>
    <row r="65" spans="2:8" x14ac:dyDescent="0.2">
      <c r="B65" s="59" t="str" cm="1">
        <f t="array" ref="B65">_FV(C5,"Símbolo do ticker",TRUE)</f>
        <v>RKET</v>
      </c>
      <c r="C65" s="69" cm="1">
        <f t="array" ref="C65">_FV(C5,"P/E",TRUE)</f>
        <v>0</v>
      </c>
      <c r="H65" s="58" cm="1">
        <f t="array" ref="H65">_FV(C5,"Capitalização de mercado",TRUE)</f>
        <v>3237578000</v>
      </c>
    </row>
    <row r="66" spans="2:8" x14ac:dyDescent="0.2">
      <c r="B66" s="27" t="s">
        <v>67</v>
      </c>
      <c r="C66" s="69" t="e" cm="1" vm="4">
        <f t="array" ref="C66">_FV(C6,"P/E",TRUE)</f>
        <v>#VALUE!</v>
      </c>
    </row>
    <row r="67" spans="2:8" x14ac:dyDescent="0.2">
      <c r="B67" s="27" t="s">
        <v>68</v>
      </c>
      <c r="C67" s="69" t="e" cm="1" vm="4">
        <f t="array" ref="C67">_FV(C7,"P/E",TRUE)</f>
        <v>#VALUE!</v>
      </c>
    </row>
    <row r="68" spans="2:8" x14ac:dyDescent="0.2">
      <c r="B68" s="27" t="s">
        <v>69</v>
      </c>
      <c r="C68" s="69" t="e" cm="1" vm="4">
        <f t="array" ref="C68">_FV(C8,"P/E",TRUE)</f>
        <v>#VALUE!</v>
      </c>
    </row>
    <row r="69" spans="2:8" x14ac:dyDescent="0.2">
      <c r="B69" s="27" t="s">
        <v>70</v>
      </c>
      <c r="C69" s="69" t="e" cm="1" vm="4">
        <f t="array" ref="C69">_FV(C9,"P/E",TRUE)</f>
        <v>#VALUE!</v>
      </c>
    </row>
    <row r="70" spans="2:8" x14ac:dyDescent="0.2">
      <c r="B70" s="27" t="s">
        <v>71</v>
      </c>
      <c r="C70" s="69" t="e" cm="1" vm="4">
        <f t="array" ref="C70">_FV(C10,"P/E",TRUE)</f>
        <v>#VALUE!</v>
      </c>
      <c r="H70">
        <v>22555</v>
      </c>
    </row>
    <row r="71" spans="2:8" x14ac:dyDescent="0.2">
      <c r="B71" s="27" t="s">
        <v>72</v>
      </c>
      <c r="C71" s="69" t="e" cm="1" vm="4">
        <f t="array" ref="C71">_FV(C11,"P/E",TRUE)</f>
        <v>#VALUE!</v>
      </c>
    </row>
    <row r="72" spans="2:8" x14ac:dyDescent="0.2">
      <c r="B72" s="27" t="s">
        <v>73</v>
      </c>
      <c r="C72" s="69" t="e" cm="1" vm="4">
        <f t="array" ref="C72">_FV(C12,"P/E",TRUE)</f>
        <v>#VALUE!</v>
      </c>
    </row>
    <row r="73" spans="2:8" x14ac:dyDescent="0.2">
      <c r="B73" s="27" t="s">
        <v>74</v>
      </c>
      <c r="C73" s="69" t="e" cm="1" vm="4">
        <f t="array" ref="C73">_FV(C13,"P/E",TRUE)</f>
        <v>#VALUE!</v>
      </c>
    </row>
    <row r="74" spans="2:8" x14ac:dyDescent="0.2">
      <c r="B74" s="27" t="s">
        <v>76</v>
      </c>
      <c r="C74" s="69" t="e" cm="1" vm="4">
        <f t="array" ref="C74">_FV(C14,"P/E",TRUE)</f>
        <v>#VALUE!</v>
      </c>
    </row>
    <row r="75" spans="2:8" x14ac:dyDescent="0.2">
      <c r="B75" s="35"/>
      <c r="C75" s="35"/>
      <c r="D75" s="35"/>
      <c r="E75" s="35"/>
      <c r="F75" s="35"/>
      <c r="G75" s="35"/>
      <c r="H75" s="35"/>
    </row>
    <row r="76" spans="2:8" ht="20.100000000000001" customHeight="1" x14ac:dyDescent="0.2">
      <c r="B76" s="23" t="s">
        <v>77</v>
      </c>
    </row>
    <row r="77" spans="2:8" ht="4.5" customHeight="1" x14ac:dyDescent="0.2">
      <c r="B77" s="11"/>
      <c r="C77" s="11"/>
      <c r="D77" s="11"/>
      <c r="E77" s="11"/>
      <c r="F77" s="11"/>
      <c r="G77" s="11"/>
      <c r="H77" s="11"/>
    </row>
    <row r="78" spans="2:8" x14ac:dyDescent="0.2">
      <c r="B78" s="72" t="s">
        <v>86</v>
      </c>
      <c r="C78" s="72"/>
      <c r="D78" s="72"/>
      <c r="E78" s="72"/>
      <c r="F78" s="72"/>
      <c r="G78" s="72"/>
      <c r="H78" s="72"/>
    </row>
    <row r="79" spans="2:8" x14ac:dyDescent="0.2">
      <c r="B79" s="72"/>
      <c r="C79" s="72"/>
      <c r="D79" s="72"/>
      <c r="E79" s="72"/>
      <c r="F79" s="72"/>
      <c r="G79" s="72"/>
      <c r="H79" s="72"/>
    </row>
    <row r="80" spans="2:8" x14ac:dyDescent="0.2">
      <c r="B80" s="72"/>
      <c r="C80" s="72"/>
      <c r="D80" s="72"/>
      <c r="E80" s="72"/>
      <c r="F80" s="72"/>
      <c r="G80" s="72"/>
      <c r="H80" s="72"/>
    </row>
    <row r="81" spans="2:8" ht="12.75" customHeight="1" x14ac:dyDescent="0.2">
      <c r="B81" s="35"/>
      <c r="C81" s="35"/>
      <c r="D81" s="35"/>
      <c r="E81" s="35"/>
      <c r="F81" s="35"/>
      <c r="G81" s="35"/>
      <c r="H81" s="35"/>
    </row>
    <row r="82" spans="2:8" ht="12.75" customHeight="1" x14ac:dyDescent="0.2">
      <c r="B82" s="73" t="s">
        <v>81</v>
      </c>
      <c r="C82" s="73"/>
      <c r="D82" s="73"/>
      <c r="E82" s="73"/>
      <c r="F82" s="73"/>
      <c r="G82" s="73"/>
      <c r="H82" s="73"/>
    </row>
    <row r="83" spans="2:8" ht="12.75" customHeight="1" x14ac:dyDescent="0.2">
      <c r="B83" s="78"/>
      <c r="C83" s="78"/>
      <c r="D83" s="78"/>
      <c r="E83" s="78"/>
      <c r="F83" s="78"/>
      <c r="G83" s="78"/>
      <c r="H83" s="78"/>
    </row>
    <row r="84" spans="2:8" ht="12.75" customHeight="1" x14ac:dyDescent="0.2">
      <c r="B84" s="78"/>
      <c r="C84" s="78"/>
      <c r="D84" s="78"/>
      <c r="E84" s="78"/>
      <c r="F84" s="78"/>
      <c r="G84" s="78"/>
      <c r="H84" s="78"/>
    </row>
    <row r="85" spans="2:8" ht="12.75" customHeight="1" x14ac:dyDescent="0.2">
      <c r="B85" s="73" t="s">
        <v>82</v>
      </c>
      <c r="C85" s="73"/>
      <c r="D85" s="73"/>
      <c r="E85" s="73"/>
      <c r="F85" s="73"/>
      <c r="G85" s="73"/>
      <c r="H85" s="73"/>
    </row>
    <row r="86" spans="2:8" ht="12.75" customHeight="1" x14ac:dyDescent="0.2">
      <c r="B86" s="78"/>
      <c r="C86" s="78"/>
      <c r="D86" s="78"/>
      <c r="E86" s="78"/>
      <c r="F86" s="78"/>
      <c r="G86" s="78"/>
      <c r="H86" s="78"/>
    </row>
    <row r="87" spans="2:8" ht="12.75" customHeight="1" x14ac:dyDescent="0.2">
      <c r="B87" s="78"/>
      <c r="C87" s="78"/>
      <c r="D87" s="78"/>
      <c r="E87" s="78"/>
      <c r="F87" s="78"/>
      <c r="G87" s="78"/>
      <c r="H87" s="78"/>
    </row>
    <row r="88" spans="2:8" ht="12.75" customHeight="1" x14ac:dyDescent="0.2">
      <c r="B88" s="73" t="s">
        <v>83</v>
      </c>
      <c r="C88" s="73"/>
      <c r="D88" s="73"/>
      <c r="E88" s="73"/>
      <c r="F88" s="73"/>
      <c r="G88" s="73"/>
      <c r="H88" s="73"/>
    </row>
    <row r="89" spans="2:8" ht="12.75" customHeight="1" x14ac:dyDescent="0.2">
      <c r="B89" s="78"/>
      <c r="C89" s="78"/>
      <c r="D89" s="78"/>
      <c r="E89" s="78"/>
      <c r="F89" s="78"/>
      <c r="G89" s="78"/>
      <c r="H89" s="78"/>
    </row>
    <row r="90" spans="2:8" ht="12.75" customHeight="1" x14ac:dyDescent="0.2">
      <c r="B90" s="78"/>
      <c r="C90" s="78"/>
      <c r="D90" s="78"/>
      <c r="E90" s="78"/>
      <c r="F90" s="78"/>
      <c r="G90" s="78"/>
      <c r="H90" s="78"/>
    </row>
    <row r="91" spans="2:8" ht="12.75" customHeight="1" x14ac:dyDescent="0.2">
      <c r="B91" s="73" t="s">
        <v>84</v>
      </c>
      <c r="C91" s="73"/>
      <c r="D91" s="73"/>
      <c r="E91" s="73"/>
      <c r="F91" s="73"/>
      <c r="G91" s="73"/>
      <c r="H91" s="73"/>
    </row>
    <row r="92" spans="2:8" ht="12.75" customHeight="1" x14ac:dyDescent="0.2">
      <c r="B92" s="78"/>
      <c r="C92" s="78"/>
      <c r="D92" s="78"/>
      <c r="E92" s="78"/>
      <c r="F92" s="78"/>
      <c r="G92" s="78"/>
      <c r="H92" s="78"/>
    </row>
    <row r="93" spans="2:8" ht="12.75" customHeight="1" x14ac:dyDescent="0.2">
      <c r="B93" s="78"/>
      <c r="C93" s="78"/>
      <c r="D93" s="78"/>
      <c r="E93" s="78"/>
      <c r="F93" s="78"/>
      <c r="G93" s="78"/>
      <c r="H93" s="78"/>
    </row>
    <row r="94" spans="2:8" ht="12.75" customHeight="1" x14ac:dyDescent="0.2">
      <c r="B94" s="73" t="s">
        <v>85</v>
      </c>
      <c r="C94" s="73"/>
      <c r="D94" s="73"/>
      <c r="E94" s="73"/>
      <c r="F94" s="73"/>
      <c r="G94" s="73"/>
      <c r="H94" s="73"/>
    </row>
    <row r="95" spans="2:8" ht="12.75" customHeight="1" x14ac:dyDescent="0.2">
      <c r="B95" s="78"/>
      <c r="C95" s="78"/>
      <c r="D95" s="78"/>
      <c r="E95" s="78"/>
      <c r="F95" s="78"/>
      <c r="G95" s="78"/>
      <c r="H95" s="78"/>
    </row>
    <row r="96" spans="2:8" ht="12.75" customHeight="1" x14ac:dyDescent="0.2">
      <c r="B96" s="78"/>
      <c r="C96" s="78"/>
      <c r="D96" s="78"/>
      <c r="E96" s="78"/>
      <c r="F96" s="78"/>
      <c r="G96" s="78"/>
      <c r="H96" s="78"/>
    </row>
    <row r="97" spans="2:8" s="66" customFormat="1" ht="12.75" customHeight="1" x14ac:dyDescent="0.2">
      <c r="B97" s="79" t="s">
        <v>124</v>
      </c>
      <c r="C97" s="79"/>
      <c r="D97" s="79"/>
      <c r="E97" s="79"/>
      <c r="F97" s="79"/>
      <c r="G97" s="79"/>
      <c r="H97" s="79"/>
    </row>
    <row r="98" spans="2:8" s="66" customFormat="1" ht="12.75" customHeight="1" x14ac:dyDescent="0.2">
      <c r="B98" s="78"/>
      <c r="C98" s="78"/>
      <c r="D98" s="78"/>
      <c r="E98" s="78"/>
      <c r="F98" s="78"/>
      <c r="G98" s="78"/>
      <c r="H98" s="78"/>
    </row>
    <row r="99" spans="2:8" s="66" customFormat="1" ht="12.75" customHeight="1" x14ac:dyDescent="0.2">
      <c r="B99" s="78"/>
      <c r="C99" s="78"/>
      <c r="D99" s="78"/>
      <c r="E99" s="78"/>
      <c r="F99" s="78"/>
      <c r="G99" s="78"/>
      <c r="H99" s="78"/>
    </row>
    <row r="100" spans="2:8" ht="12.75" customHeight="1" x14ac:dyDescent="0.2">
      <c r="B100" s="35"/>
      <c r="C100" s="35"/>
      <c r="D100" s="35"/>
      <c r="E100" s="35"/>
      <c r="F100" s="35"/>
      <c r="G100" s="35"/>
      <c r="H100" s="35"/>
    </row>
    <row r="101" spans="2:8" ht="20.100000000000001" customHeight="1" x14ac:dyDescent="0.2">
      <c r="B101" s="23" t="s">
        <v>79</v>
      </c>
    </row>
    <row r="102" spans="2:8" ht="4.5" customHeight="1" x14ac:dyDescent="0.2">
      <c r="B102" s="11"/>
      <c r="C102" s="11"/>
      <c r="D102" s="11"/>
      <c r="E102" s="11"/>
      <c r="F102" s="11"/>
      <c r="G102" s="11"/>
      <c r="H102" s="11"/>
    </row>
    <row r="103" spans="2:8" x14ac:dyDescent="0.2">
      <c r="B103" s="72" t="s">
        <v>80</v>
      </c>
      <c r="C103" s="72"/>
      <c r="D103" s="72"/>
      <c r="E103" s="72"/>
      <c r="F103" s="72"/>
      <c r="G103" s="72"/>
      <c r="H103" s="72"/>
    </row>
    <row r="104" spans="2:8" x14ac:dyDescent="0.2">
      <c r="B104" s="72"/>
      <c r="C104" s="72"/>
      <c r="D104" s="72"/>
      <c r="E104" s="72"/>
      <c r="F104" s="72"/>
      <c r="G104" s="72"/>
      <c r="H104" s="72"/>
    </row>
    <row r="105" spans="2:8" x14ac:dyDescent="0.2">
      <c r="B105" s="72"/>
      <c r="C105" s="72"/>
      <c r="D105" s="72"/>
      <c r="E105" s="72"/>
      <c r="F105" s="72"/>
      <c r="G105" s="72"/>
      <c r="H105" s="72"/>
    </row>
    <row r="106" spans="2:8" x14ac:dyDescent="0.2">
      <c r="B106" s="35"/>
      <c r="C106" s="35"/>
      <c r="D106" s="35"/>
      <c r="E106" s="35"/>
      <c r="F106" s="35"/>
      <c r="G106" s="35"/>
      <c r="H106" s="35"/>
    </row>
    <row r="107" spans="2:8" ht="20.100000000000001" customHeight="1" x14ac:dyDescent="0.2">
      <c r="B107" s="23" t="s">
        <v>87</v>
      </c>
    </row>
    <row r="108" spans="2:8" ht="4.5" customHeight="1" x14ac:dyDescent="0.2">
      <c r="B108" s="11"/>
      <c r="C108" s="11"/>
      <c r="D108" s="11"/>
      <c r="E108" s="11"/>
      <c r="F108" s="11"/>
      <c r="G108" s="11"/>
      <c r="H108" s="11"/>
    </row>
    <row r="109" spans="2:8" ht="12.75" customHeight="1" x14ac:dyDescent="0.2">
      <c r="B109" s="71" t="s">
        <v>88</v>
      </c>
      <c r="C109" s="71"/>
      <c r="D109" s="71"/>
      <c r="E109" s="72" t="s">
        <v>96</v>
      </c>
      <c r="F109" s="72"/>
      <c r="G109" s="72"/>
      <c r="H109" s="72"/>
    </row>
    <row r="110" spans="2:8" ht="12.75" customHeight="1" x14ac:dyDescent="0.2">
      <c r="B110" s="71" t="s">
        <v>92</v>
      </c>
      <c r="C110" s="71"/>
      <c r="D110" s="71"/>
      <c r="E110" s="72"/>
      <c r="F110" s="72"/>
      <c r="G110" s="72"/>
      <c r="H110" s="72"/>
    </row>
    <row r="111" spans="2:8" ht="12.75" customHeight="1" x14ac:dyDescent="0.2">
      <c r="B111" s="71" t="s">
        <v>91</v>
      </c>
      <c r="C111" s="71"/>
      <c r="D111" s="71"/>
      <c r="E111" s="72"/>
      <c r="F111" s="72"/>
      <c r="G111" s="72"/>
      <c r="H111" s="72"/>
    </row>
    <row r="112" spans="2:8" ht="12.75" customHeight="1" x14ac:dyDescent="0.2">
      <c r="B112" s="71" t="s">
        <v>91</v>
      </c>
      <c r="C112" s="71"/>
      <c r="D112" s="71"/>
      <c r="E112" s="72"/>
      <c r="F112" s="72"/>
      <c r="G112" s="72"/>
      <c r="H112" s="72"/>
    </row>
    <row r="113" spans="2:8" ht="12.75" customHeight="1" x14ac:dyDescent="0.2">
      <c r="B113" s="71" t="s">
        <v>95</v>
      </c>
      <c r="C113" s="71"/>
      <c r="D113" s="71"/>
      <c r="E113" s="72"/>
      <c r="F113" s="72"/>
      <c r="G113" s="72"/>
      <c r="H113" s="72"/>
    </row>
    <row r="114" spans="2:8" ht="12.75" customHeight="1" x14ac:dyDescent="0.2">
      <c r="B114" s="71" t="s">
        <v>93</v>
      </c>
      <c r="C114" s="71"/>
      <c r="D114" s="71"/>
      <c r="E114" s="72"/>
      <c r="F114" s="72"/>
      <c r="G114" s="72"/>
      <c r="H114" s="72"/>
    </row>
    <row r="115" spans="2:8" ht="12.75" customHeight="1" x14ac:dyDescent="0.2">
      <c r="B115" s="71" t="s">
        <v>94</v>
      </c>
      <c r="C115" s="71"/>
      <c r="D115" s="71"/>
      <c r="E115" s="72"/>
      <c r="F115" s="72"/>
      <c r="G115" s="72"/>
      <c r="H115" s="72"/>
    </row>
    <row r="116" spans="2:8" ht="12.75" customHeight="1" x14ac:dyDescent="0.2">
      <c r="B116" s="71" t="s">
        <v>95</v>
      </c>
      <c r="C116" s="71"/>
      <c r="D116" s="71"/>
      <c r="E116" s="72" t="s">
        <v>109</v>
      </c>
      <c r="F116" s="72"/>
      <c r="G116" s="72"/>
      <c r="H116" s="72"/>
    </row>
    <row r="117" spans="2:8" x14ac:dyDescent="0.2">
      <c r="B117" s="35"/>
      <c r="C117" s="35"/>
      <c r="D117" s="35"/>
      <c r="E117" s="35"/>
      <c r="F117" s="35"/>
      <c r="G117" s="35"/>
      <c r="H117" s="35"/>
    </row>
    <row r="118" spans="2:8" x14ac:dyDescent="0.2">
      <c r="B118" s="6"/>
      <c r="C118" s="6"/>
      <c r="D118" s="6"/>
      <c r="E118" s="6"/>
      <c r="F118" s="6"/>
    </row>
    <row r="119" spans="2:8" ht="23.25" customHeight="1" x14ac:dyDescent="0.2">
      <c r="B119" s="23" t="s">
        <v>110</v>
      </c>
    </row>
    <row r="120" spans="2:8" ht="4.5" customHeight="1" x14ac:dyDescent="0.2">
      <c r="B120" s="11"/>
      <c r="C120" s="11"/>
      <c r="D120" s="11"/>
      <c r="E120" s="11"/>
      <c r="F120" s="11"/>
    </row>
    <row r="121" spans="2:8" s="52" customFormat="1" ht="12.75" customHeight="1" x14ac:dyDescent="0.2">
      <c r="B121" s="62" t="s">
        <v>111</v>
      </c>
      <c r="C121" s="63">
        <v>43865</v>
      </c>
      <c r="D121" s="62"/>
      <c r="E121" s="62"/>
      <c r="F121" s="62"/>
    </row>
    <row r="122" spans="2:8" s="52" customFormat="1" ht="12.75" customHeight="1" x14ac:dyDescent="0.2">
      <c r="B122" s="62" t="s">
        <v>113</v>
      </c>
      <c r="C122" s="64" t="s">
        <v>112</v>
      </c>
      <c r="D122" s="62"/>
      <c r="E122" s="62"/>
      <c r="F122" s="62"/>
    </row>
    <row r="123" spans="2:8" s="52" customFormat="1" ht="12.75" customHeight="1" x14ac:dyDescent="0.2">
      <c r="B123" s="62" t="s">
        <v>114</v>
      </c>
      <c r="C123" s="62"/>
      <c r="D123" s="62"/>
      <c r="E123" s="62"/>
      <c r="F123" s="62"/>
    </row>
    <row r="124" spans="2:8" s="52" customFormat="1" ht="12.75" customHeight="1" x14ac:dyDescent="0.2">
      <c r="B124" s="62"/>
      <c r="C124" s="62"/>
      <c r="D124" s="62"/>
      <c r="E124" s="62"/>
      <c r="F124" s="62"/>
    </row>
    <row r="125" spans="2:8" ht="15.75" customHeight="1" x14ac:dyDescent="0.2">
      <c r="B125" s="72" t="s">
        <v>115</v>
      </c>
      <c r="C125" s="72"/>
      <c r="D125" s="72"/>
      <c r="E125" s="72"/>
      <c r="F125" s="72"/>
    </row>
    <row r="126" spans="2:8" ht="15.75" customHeight="1" x14ac:dyDescent="0.2">
      <c r="B126" s="72"/>
      <c r="C126" s="72"/>
      <c r="D126" s="72"/>
      <c r="E126" s="72"/>
      <c r="F126" s="72"/>
    </row>
    <row r="127" spans="2:8" x14ac:dyDescent="0.2">
      <c r="B127" s="72"/>
      <c r="C127" s="72"/>
      <c r="D127" s="72"/>
      <c r="E127" s="72"/>
      <c r="F127" s="72"/>
    </row>
    <row r="128" spans="2:8" s="52" customFormat="1" x14ac:dyDescent="0.2">
      <c r="B128" s="72"/>
      <c r="C128" s="72"/>
      <c r="D128" s="72"/>
      <c r="E128" s="72"/>
      <c r="F128" s="72"/>
    </row>
    <row r="129" spans="2:8" ht="33.75" customHeight="1" x14ac:dyDescent="0.2">
      <c r="B129" s="72"/>
      <c r="C129" s="72"/>
      <c r="D129" s="72"/>
      <c r="E129" s="72"/>
      <c r="F129" s="72"/>
    </row>
    <row r="130" spans="2:8" s="52" customFormat="1" ht="12.75" customHeight="1" x14ac:dyDescent="0.2">
      <c r="B130" s="42"/>
      <c r="C130" s="42"/>
      <c r="D130" s="42"/>
      <c r="E130" s="42"/>
      <c r="F130" s="42"/>
    </row>
    <row r="131" spans="2:8" s="52" customFormat="1" ht="20.100000000000001" customHeight="1" x14ac:dyDescent="0.2">
      <c r="B131" s="23" t="s">
        <v>116</v>
      </c>
    </row>
    <row r="132" spans="2:8" s="52" customFormat="1" ht="4.5" customHeight="1" x14ac:dyDescent="0.2">
      <c r="B132" s="11"/>
      <c r="C132" s="11"/>
      <c r="D132" s="11"/>
      <c r="E132" s="11"/>
      <c r="F132" s="11"/>
      <c r="G132" s="11"/>
      <c r="H132" s="11"/>
    </row>
    <row r="133" spans="2:8" s="52" customFormat="1" x14ac:dyDescent="0.2">
      <c r="B133" s="72" t="s">
        <v>117</v>
      </c>
      <c r="C133" s="72"/>
      <c r="D133" s="72"/>
      <c r="E133" s="72"/>
      <c r="F133" s="72"/>
      <c r="G133" s="72"/>
      <c r="H133" s="72"/>
    </row>
    <row r="134" spans="2:8" s="52" customFormat="1" x14ac:dyDescent="0.2">
      <c r="B134" s="72"/>
      <c r="C134" s="72"/>
      <c r="D134" s="72"/>
      <c r="E134" s="72"/>
      <c r="F134" s="72"/>
      <c r="G134" s="72"/>
      <c r="H134" s="72"/>
    </row>
    <row r="135" spans="2:8" s="52" customFormat="1" x14ac:dyDescent="0.2">
      <c r="B135" s="72"/>
      <c r="C135" s="72"/>
      <c r="D135" s="72"/>
      <c r="E135" s="72"/>
      <c r="F135" s="72"/>
      <c r="G135" s="72"/>
      <c r="H135" s="72"/>
    </row>
    <row r="136" spans="2:8" s="66" customFormat="1" ht="12.75" customHeight="1" x14ac:dyDescent="0.2">
      <c r="B136" s="79" t="s">
        <v>125</v>
      </c>
      <c r="C136" s="79"/>
      <c r="D136" s="79"/>
      <c r="E136" s="79"/>
      <c r="F136" s="79"/>
      <c r="G136" s="79"/>
      <c r="H136" s="79"/>
    </row>
    <row r="137" spans="2:8" s="66" customFormat="1" ht="12.75" customHeight="1" x14ac:dyDescent="0.2">
      <c r="B137" s="78"/>
      <c r="C137" s="78"/>
      <c r="D137" s="78"/>
      <c r="E137" s="78"/>
      <c r="F137" s="78"/>
      <c r="G137" s="78"/>
      <c r="H137" s="78"/>
    </row>
    <row r="138" spans="2:8" s="66" customFormat="1" ht="12.75" customHeight="1" x14ac:dyDescent="0.2">
      <c r="B138" s="78"/>
      <c r="C138" s="78"/>
      <c r="D138" s="78"/>
      <c r="E138" s="78"/>
      <c r="F138" s="78"/>
      <c r="G138" s="78"/>
      <c r="H138" s="78"/>
    </row>
    <row r="139" spans="2:8" s="66" customFormat="1" ht="12.75" customHeight="1" x14ac:dyDescent="0.2">
      <c r="B139" s="79" t="s">
        <v>126</v>
      </c>
      <c r="C139" s="79"/>
      <c r="D139" s="79"/>
      <c r="E139" s="79"/>
      <c r="F139" s="79"/>
      <c r="G139" s="79"/>
      <c r="H139" s="79"/>
    </row>
    <row r="140" spans="2:8" s="66" customFormat="1" ht="12.75" customHeight="1" x14ac:dyDescent="0.2">
      <c r="B140" s="78"/>
      <c r="C140" s="78"/>
      <c r="D140" s="78"/>
      <c r="E140" s="78"/>
      <c r="F140" s="78"/>
      <c r="G140" s="78"/>
      <c r="H140" s="78"/>
    </row>
    <row r="141" spans="2:8" s="66" customFormat="1" ht="12.75" customHeight="1" x14ac:dyDescent="0.2">
      <c r="B141" s="78"/>
      <c r="C141" s="78"/>
      <c r="D141" s="78"/>
      <c r="E141" s="78"/>
      <c r="F141" s="78"/>
      <c r="G141" s="78"/>
      <c r="H141" s="78"/>
    </row>
    <row r="142" spans="2:8" s="52" customFormat="1" x14ac:dyDescent="0.2">
      <c r="B142" s="42"/>
      <c r="C142" s="42"/>
      <c r="D142" s="42"/>
      <c r="E142" s="42"/>
      <c r="F142" s="42"/>
      <c r="G142" s="42"/>
      <c r="H142" s="42"/>
    </row>
    <row r="143" spans="2:8" s="52" customFormat="1" ht="20.100000000000001" customHeight="1" x14ac:dyDescent="0.2">
      <c r="B143" s="23" t="s">
        <v>118</v>
      </c>
    </row>
    <row r="144" spans="2:8" s="52" customFormat="1" ht="4.5" customHeight="1" x14ac:dyDescent="0.2">
      <c r="B144" s="11"/>
      <c r="C144" s="11"/>
      <c r="D144" s="11"/>
      <c r="E144" s="11"/>
      <c r="F144" s="11"/>
      <c r="G144" s="11"/>
      <c r="H144" s="11"/>
    </row>
    <row r="145" spans="2:8" s="52" customFormat="1" x14ac:dyDescent="0.2">
      <c r="B145" s="72" t="s">
        <v>119</v>
      </c>
      <c r="C145" s="72"/>
      <c r="D145" s="72"/>
      <c r="E145" s="72"/>
      <c r="F145" s="72"/>
      <c r="G145" s="72"/>
      <c r="H145" s="72"/>
    </row>
    <row r="146" spans="2:8" s="52" customFormat="1" x14ac:dyDescent="0.2">
      <c r="B146" s="72"/>
      <c r="C146" s="72"/>
      <c r="D146" s="72"/>
      <c r="E146" s="72"/>
      <c r="F146" s="72"/>
      <c r="G146" s="72"/>
      <c r="H146" s="72"/>
    </row>
    <row r="147" spans="2:8" s="52" customFormat="1" x14ac:dyDescent="0.2">
      <c r="B147" s="72"/>
      <c r="C147" s="72"/>
      <c r="D147" s="72"/>
      <c r="E147" s="72"/>
      <c r="F147" s="72"/>
      <c r="G147" s="72"/>
      <c r="H147" s="72"/>
    </row>
    <row r="150" spans="2:8" s="52" customFormat="1" ht="20.100000000000001" customHeight="1" x14ac:dyDescent="0.2">
      <c r="B150" s="23" t="s">
        <v>120</v>
      </c>
    </row>
    <row r="151" spans="2:8" s="52" customFormat="1" ht="4.5" customHeight="1" x14ac:dyDescent="0.2">
      <c r="B151" s="11"/>
      <c r="C151" s="11"/>
      <c r="D151" s="11"/>
      <c r="E151" s="11"/>
      <c r="F151" s="11"/>
      <c r="G151" s="11"/>
      <c r="H151" s="11"/>
    </row>
    <row r="152" spans="2:8" s="52" customFormat="1" x14ac:dyDescent="0.2">
      <c r="B152" t="s">
        <v>121</v>
      </c>
      <c r="C152"/>
      <c r="D152"/>
      <c r="E152"/>
      <c r="F152"/>
      <c r="G152"/>
      <c r="H152"/>
    </row>
    <row r="153" spans="2:8" s="52" customFormat="1" x14ac:dyDescent="0.2">
      <c r="B153"/>
      <c r="C153"/>
      <c r="D153"/>
      <c r="E153"/>
      <c r="F153"/>
      <c r="G153"/>
      <c r="H153"/>
    </row>
    <row r="156" spans="2:8" s="66" customFormat="1" ht="20.100000000000001" customHeight="1" x14ac:dyDescent="0.2">
      <c r="B156" s="23" t="s">
        <v>133</v>
      </c>
    </row>
    <row r="157" spans="2:8" s="66" customFormat="1" ht="4.5" customHeight="1" x14ac:dyDescent="0.2">
      <c r="B157" s="11"/>
      <c r="C157" s="11"/>
      <c r="D157" s="11"/>
      <c r="E157" s="11"/>
      <c r="F157" s="11"/>
      <c r="G157" s="11"/>
      <c r="H157" s="11"/>
    </row>
    <row r="158" spans="2:8" s="66" customFormat="1" ht="12.75" customHeight="1" x14ac:dyDescent="0.2">
      <c r="B158" s="79" t="s">
        <v>134</v>
      </c>
      <c r="C158" s="79"/>
      <c r="D158" s="79"/>
      <c r="E158" s="79"/>
      <c r="F158" s="79"/>
      <c r="G158" s="79"/>
      <c r="H158" s="79"/>
    </row>
    <row r="159" spans="2:8" s="66" customFormat="1" x14ac:dyDescent="0.2">
      <c r="B159" s="72" t="s">
        <v>139</v>
      </c>
      <c r="C159" s="72"/>
      <c r="D159" s="72"/>
      <c r="E159" s="72"/>
      <c r="F159" s="72"/>
      <c r="G159" s="72"/>
      <c r="H159" s="72"/>
    </row>
    <row r="160" spans="2:8" s="66" customFormat="1" ht="12.75" customHeight="1" x14ac:dyDescent="0.2">
      <c r="B160" s="72"/>
      <c r="C160" s="72"/>
      <c r="D160" s="72"/>
      <c r="E160" s="72"/>
      <c r="F160" s="72"/>
      <c r="G160" s="72"/>
      <c r="H160" s="72"/>
    </row>
    <row r="161" spans="2:8" s="66" customFormat="1" ht="12.75" customHeight="1" x14ac:dyDescent="0.2">
      <c r="B161" s="79" t="s">
        <v>135</v>
      </c>
      <c r="C161" s="79"/>
      <c r="D161" s="79"/>
      <c r="E161" s="79"/>
      <c r="F161" s="79"/>
      <c r="G161" s="79"/>
      <c r="H161" s="79"/>
    </row>
    <row r="162" spans="2:8" s="66" customFormat="1" x14ac:dyDescent="0.2">
      <c r="B162" s="72" t="s">
        <v>138</v>
      </c>
      <c r="C162" s="72"/>
      <c r="D162" s="72"/>
      <c r="E162" s="72"/>
      <c r="F162" s="72"/>
      <c r="G162" s="72"/>
      <c r="H162" s="72"/>
    </row>
    <row r="163" spans="2:8" s="66" customFormat="1" ht="12.75" customHeight="1" x14ac:dyDescent="0.2">
      <c r="B163" s="72"/>
      <c r="C163" s="72"/>
      <c r="D163" s="72"/>
      <c r="E163" s="72"/>
      <c r="F163" s="72"/>
      <c r="G163" s="72"/>
      <c r="H163" s="72"/>
    </row>
    <row r="164" spans="2:8" s="66" customFormat="1" ht="12.75" customHeight="1" x14ac:dyDescent="0.2">
      <c r="B164" s="79" t="s">
        <v>136</v>
      </c>
      <c r="C164" s="79"/>
      <c r="D164" s="79"/>
      <c r="E164" s="79"/>
      <c r="F164" s="79"/>
      <c r="G164" s="79"/>
      <c r="H164" s="79"/>
    </row>
    <row r="165" spans="2:8" s="66" customFormat="1" x14ac:dyDescent="0.2">
      <c r="B165" s="72" t="s">
        <v>137</v>
      </c>
      <c r="C165" s="72"/>
      <c r="D165" s="72"/>
      <c r="E165" s="72"/>
      <c r="F165" s="72"/>
      <c r="G165" s="72"/>
      <c r="H165" s="72"/>
    </row>
    <row r="166" spans="2:8" s="66" customFormat="1" ht="12.75" customHeight="1" x14ac:dyDescent="0.2">
      <c r="B166" s="72"/>
      <c r="C166" s="72"/>
      <c r="D166" s="72"/>
      <c r="E166" s="72"/>
      <c r="F166" s="72"/>
      <c r="G166" s="72"/>
      <c r="H166" s="72"/>
    </row>
    <row r="167" spans="2:8" s="66" customFormat="1" ht="12.75" customHeight="1" x14ac:dyDescent="0.2">
      <c r="B167" s="79" t="s">
        <v>140</v>
      </c>
      <c r="C167" s="79"/>
      <c r="D167" s="79"/>
      <c r="E167" s="79"/>
      <c r="F167" s="79"/>
      <c r="G167" s="79"/>
      <c r="H167" s="79"/>
    </row>
    <row r="168" spans="2:8" s="66" customFormat="1" x14ac:dyDescent="0.2">
      <c r="B168" s="72" t="s">
        <v>139</v>
      </c>
      <c r="C168" s="72"/>
      <c r="D168" s="72"/>
      <c r="E168" s="72"/>
      <c r="F168" s="72"/>
      <c r="G168" s="72"/>
      <c r="H168" s="72"/>
    </row>
    <row r="169" spans="2:8" s="66" customFormat="1" ht="12.75" customHeight="1" x14ac:dyDescent="0.2">
      <c r="B169" s="72"/>
      <c r="C169" s="72"/>
      <c r="D169" s="72"/>
      <c r="E169" s="72"/>
      <c r="F169" s="72"/>
      <c r="G169" s="72"/>
      <c r="H169" s="72"/>
    </row>
    <row r="170" spans="2:8" s="66" customFormat="1" ht="12.75" customHeight="1" x14ac:dyDescent="0.2">
      <c r="B170" s="79" t="s">
        <v>141</v>
      </c>
      <c r="C170" s="79"/>
      <c r="D170" s="79"/>
      <c r="E170" s="79"/>
      <c r="F170" s="79"/>
      <c r="G170" s="79"/>
      <c r="H170" s="79"/>
    </row>
    <row r="171" spans="2:8" s="66" customFormat="1" x14ac:dyDescent="0.2">
      <c r="B171" s="72" t="s">
        <v>139</v>
      </c>
      <c r="C171" s="72"/>
      <c r="D171" s="72"/>
      <c r="E171" s="72"/>
      <c r="F171" s="72"/>
      <c r="G171" s="72"/>
      <c r="H171" s="72"/>
    </row>
    <row r="172" spans="2:8" s="66" customFormat="1" ht="12.75" customHeight="1" x14ac:dyDescent="0.2">
      <c r="B172" s="72"/>
      <c r="C172" s="72"/>
      <c r="D172" s="72"/>
      <c r="E172" s="72"/>
      <c r="F172" s="72"/>
      <c r="G172" s="72"/>
      <c r="H172" s="72"/>
    </row>
  </sheetData>
  <mergeCells count="61">
    <mergeCell ref="B170:H170"/>
    <mergeCell ref="B171:H172"/>
    <mergeCell ref="B164:H164"/>
    <mergeCell ref="B165:H166"/>
    <mergeCell ref="B167:H167"/>
    <mergeCell ref="B168:H169"/>
    <mergeCell ref="B158:H158"/>
    <mergeCell ref="B159:H160"/>
    <mergeCell ref="B161:H161"/>
    <mergeCell ref="B162:H163"/>
    <mergeCell ref="B98:H99"/>
    <mergeCell ref="B136:H136"/>
    <mergeCell ref="B137:H138"/>
    <mergeCell ref="B139:H139"/>
    <mergeCell ref="B140:H141"/>
    <mergeCell ref="B145:H147"/>
    <mergeCell ref="B78:H80"/>
    <mergeCell ref="B103:H105"/>
    <mergeCell ref="B125:F129"/>
    <mergeCell ref="B133:H135"/>
    <mergeCell ref="B82:H82"/>
    <mergeCell ref="B85:H85"/>
    <mergeCell ref="B83:H84"/>
    <mergeCell ref="B86:H87"/>
    <mergeCell ref="B95:H96"/>
    <mergeCell ref="B109:D109"/>
    <mergeCell ref="B88:H88"/>
    <mergeCell ref="B89:H90"/>
    <mergeCell ref="B91:H91"/>
    <mergeCell ref="B92:H93"/>
    <mergeCell ref="B97:H97"/>
    <mergeCell ref="B94:H94"/>
    <mergeCell ref="B1:F1"/>
    <mergeCell ref="F2:G2"/>
    <mergeCell ref="F14:G14"/>
    <mergeCell ref="B15:H25"/>
    <mergeCell ref="B43:H47"/>
    <mergeCell ref="F3:G3"/>
    <mergeCell ref="F12:G12"/>
    <mergeCell ref="B58:H59"/>
    <mergeCell ref="C49:D49"/>
    <mergeCell ref="B51:H51"/>
    <mergeCell ref="B52:H53"/>
    <mergeCell ref="B54:H54"/>
    <mergeCell ref="B55:H56"/>
    <mergeCell ref="B57:H57"/>
    <mergeCell ref="B114:D114"/>
    <mergeCell ref="B115:D115"/>
    <mergeCell ref="B116:D116"/>
    <mergeCell ref="E116:H116"/>
    <mergeCell ref="E109:H109"/>
    <mergeCell ref="E110:H110"/>
    <mergeCell ref="E111:H111"/>
    <mergeCell ref="E112:H112"/>
    <mergeCell ref="E113:H113"/>
    <mergeCell ref="E114:H114"/>
    <mergeCell ref="E115:H115"/>
    <mergeCell ref="B113:D113"/>
    <mergeCell ref="B112:D112"/>
    <mergeCell ref="B111:D111"/>
    <mergeCell ref="B110:D110"/>
  </mergeCells>
  <conditionalFormatting sqref="B15 B43 B125">
    <cfRule type="expression" dxfId="21" priority="13">
      <formula>B15=""</formula>
    </cfRule>
  </conditionalFormatting>
  <conditionalFormatting sqref="B78">
    <cfRule type="expression" dxfId="20" priority="12">
      <formula>B78=""</formula>
    </cfRule>
  </conditionalFormatting>
  <conditionalFormatting sqref="B103">
    <cfRule type="expression" dxfId="19" priority="11">
      <formula>B103=""</formula>
    </cfRule>
  </conditionalFormatting>
  <conditionalFormatting sqref="B133">
    <cfRule type="expression" dxfId="18" priority="10">
      <formula>B133=""</formula>
    </cfRule>
  </conditionalFormatting>
  <conditionalFormatting sqref="B145">
    <cfRule type="expression" dxfId="17" priority="9">
      <formula>B145=""</formula>
    </cfRule>
  </conditionalFormatting>
  <conditionalFormatting sqref="B152">
    <cfRule type="expression" dxfId="16" priority="8">
      <formula>B152=""</formula>
    </cfRule>
  </conditionalFormatting>
  <conditionalFormatting sqref="B168">
    <cfRule type="expression" dxfId="15" priority="2">
      <formula>B168=""</formula>
    </cfRule>
  </conditionalFormatting>
  <conditionalFormatting sqref="B159">
    <cfRule type="expression" dxfId="14" priority="6">
      <formula>B159=""</formula>
    </cfRule>
  </conditionalFormatting>
  <conditionalFormatting sqref="B162">
    <cfRule type="expression" dxfId="13" priority="5">
      <formula>B162=""</formula>
    </cfRule>
  </conditionalFormatting>
  <conditionalFormatting sqref="B171">
    <cfRule type="expression" dxfId="12" priority="1">
      <formula>B171=""</formula>
    </cfRule>
  </conditionalFormatting>
  <conditionalFormatting sqref="B165">
    <cfRule type="expression" dxfId="11" priority="3">
      <formula>B165=""</formula>
    </cfRule>
  </conditionalFormatting>
  <dataValidations count="1">
    <dataValidation type="list" allowBlank="1" showInputMessage="1" showErrorMessage="1" sqref="B110:D114" xr:uid="{BFB2878C-F32D-47ED-94E2-343DF4974729}">
      <formula1>INDIRECT($C$10)</formula1>
    </dataValidation>
  </dataValidations>
  <printOptions horizontalCentered="1"/>
  <pageMargins left="0.23622047244094491" right="0.23622047244094491" top="0.55118110236220474" bottom="0.55118110236220474" header="0.31496062992125984" footer="0.31496062992125984"/>
  <pageSetup paperSize="9" fitToHeight="0" orientation="portrait" r:id="rId1"/>
  <headerFooter>
    <oddFooter>&amp;CPágina nº&amp;P</oddFooter>
  </headerFooter>
  <ignoredErrors>
    <ignoredError sqref="B15" unlockedFormula="1"/>
    <ignoredError sqref="B64" listDataValidation="1"/>
  </ignoredErrors>
  <tableParts count="2">
    <tablePart r:id="rId2"/>
    <tablePart r:id="rId3"/>
  </tableParts>
  <extLst>
    <ext xmlns:x14="http://schemas.microsoft.com/office/spreadsheetml/2009/9/main" uri="{CCE6A557-97BC-4b89-ADB6-D9C93CAAB3DF}">
      <x14:dataValidations xmlns:xm="http://schemas.microsoft.com/office/excel/2006/main" count="4">
        <x14:dataValidation type="list" allowBlank="1" showInputMessage="1" showErrorMessage="1" xr:uid="{04716399-4DBD-4168-B59F-B5CAE09E701B}">
          <x14:formula1>
            <xm:f>Auxiliar!$A$3:$A$4</xm:f>
          </x14:formula1>
          <xm:sqref>G5</xm:sqref>
        </x14:dataValidation>
        <x14:dataValidation type="list" allowBlank="1" showInputMessage="1" showErrorMessage="1" xr:uid="{6A4B7339-416C-43FF-A6C5-E13A15C0C305}">
          <x14:formula1>
            <xm:f>Auxiliar!$C$2:$E$2</xm:f>
          </x14:formula1>
          <xm:sqref>B64 C10</xm:sqref>
        </x14:dataValidation>
        <x14:dataValidation type="custom" allowBlank="1" showInputMessage="1" showErrorMessage="1" xr:uid="{D4926E1E-CD73-45A5-97FE-33CAE04893F6}">
          <x14:formula1>
            <xm:f>Auxiliar!#REF!=1</xm:f>
          </x14:formula1>
          <xm:sqref>B117</xm:sqref>
        </x14:dataValidation>
        <x14:dataValidation type="list" allowBlank="1" showInputMessage="1" showErrorMessage="1" xr:uid="{CCEF6B5A-22D4-4938-BC88-1BCEA3CE5FB4}">
          <x14:formula1>
            <xm:f>Auxiliar!$A$8:$A$9</xm:f>
          </x14:formula1>
          <xm:sqref>C49:D50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D5E8D-E8BA-478F-B5D9-9461F48511ED}">
  <dimension ref="A1:E9"/>
  <sheetViews>
    <sheetView zoomScale="175" zoomScaleNormal="175" workbookViewId="0">
      <selection activeCell="A9" sqref="A9"/>
    </sheetView>
  </sheetViews>
  <sheetFormatPr defaultRowHeight="12.75" x14ac:dyDescent="0.2"/>
  <cols>
    <col min="2" max="2" width="13.5703125" customWidth="1"/>
    <col min="3" max="3" width="16.85546875" customWidth="1"/>
    <col min="4" max="4" width="28.28515625" customWidth="1"/>
    <col min="5" max="5" width="31" customWidth="1"/>
  </cols>
  <sheetData>
    <row r="1" spans="1:5" s="52" customFormat="1" x14ac:dyDescent="0.2">
      <c r="C1" s="80" t="s">
        <v>100</v>
      </c>
      <c r="D1" s="80"/>
      <c r="E1" s="80"/>
    </row>
    <row r="2" spans="1:5" x14ac:dyDescent="0.2">
      <c r="A2" s="45" t="s">
        <v>59</v>
      </c>
      <c r="B2" t="s">
        <v>75</v>
      </c>
      <c r="C2" s="61" t="s">
        <v>98</v>
      </c>
      <c r="D2" s="61" t="s">
        <v>99</v>
      </c>
      <c r="E2" s="61" t="s">
        <v>108</v>
      </c>
    </row>
    <row r="3" spans="1:5" x14ac:dyDescent="0.2">
      <c r="A3" t="s">
        <v>29</v>
      </c>
      <c r="B3" t="s">
        <v>97</v>
      </c>
      <c r="C3" t="s">
        <v>101</v>
      </c>
      <c r="D3" t="s">
        <v>104</v>
      </c>
      <c r="E3" t="s">
        <v>89</v>
      </c>
    </row>
    <row r="4" spans="1:5" x14ac:dyDescent="0.2">
      <c r="A4" t="s">
        <v>60</v>
      </c>
      <c r="C4" t="s">
        <v>102</v>
      </c>
      <c r="D4" t="s">
        <v>105</v>
      </c>
      <c r="E4" t="s">
        <v>90</v>
      </c>
    </row>
    <row r="5" spans="1:5" x14ac:dyDescent="0.2">
      <c r="C5" t="s">
        <v>103</v>
      </c>
      <c r="D5" t="s">
        <v>106</v>
      </c>
      <c r="E5" t="s">
        <v>91</v>
      </c>
    </row>
    <row r="6" spans="1:5" x14ac:dyDescent="0.2">
      <c r="E6" t="s">
        <v>92</v>
      </c>
    </row>
    <row r="7" spans="1:5" x14ac:dyDescent="0.2">
      <c r="A7" t="s">
        <v>130</v>
      </c>
      <c r="E7" t="s">
        <v>93</v>
      </c>
    </row>
    <row r="8" spans="1:5" x14ac:dyDescent="0.2">
      <c r="A8" t="s">
        <v>131</v>
      </c>
      <c r="E8" t="s">
        <v>94</v>
      </c>
    </row>
    <row r="9" spans="1:5" x14ac:dyDescent="0.2">
      <c r="A9" t="s">
        <v>132</v>
      </c>
      <c r="E9" t="s">
        <v>95</v>
      </c>
    </row>
  </sheetData>
  <mergeCells count="1">
    <mergeCell ref="C1:E1"/>
  </mergeCells>
  <phoneticPr fontId="12" type="noConversion"/>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9B17D-5A28-4F7A-8A29-B6596CEAD81B}">
  <dimension ref="A1"/>
  <sheetViews>
    <sheetView zoomScale="220" zoomScaleNormal="220" workbookViewId="0">
      <selection activeCell="E7" sqref="E7"/>
    </sheetView>
  </sheetViews>
  <sheetFormatPr defaultRowHeight="12.75" x14ac:dyDescent="0.2"/>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1"/>
    <pageSetUpPr autoPageBreaks="0" fitToPage="1"/>
  </sheetPr>
  <dimension ref="A1:F52"/>
  <sheetViews>
    <sheetView showGridLines="0" topLeftCell="A13" zoomScaleNormal="100" workbookViewId="0">
      <selection activeCell="E34" sqref="E34"/>
    </sheetView>
  </sheetViews>
  <sheetFormatPr defaultRowHeight="16.5" customHeight="1" x14ac:dyDescent="0.2"/>
  <cols>
    <col min="1" max="1" width="6.28515625" customWidth="1"/>
    <col min="2" max="2" width="11.28515625" customWidth="1"/>
    <col min="3" max="3" width="42.5703125" customWidth="1"/>
    <col min="4" max="5" width="15.7109375" customWidth="1"/>
    <col min="6" max="6" width="6.28515625" customWidth="1"/>
  </cols>
  <sheetData>
    <row r="1" spans="1:6" ht="18" customHeight="1" x14ac:dyDescent="0.2">
      <c r="A1" s="1"/>
      <c r="B1" s="2"/>
      <c r="C1" s="2"/>
      <c r="D1" s="2"/>
      <c r="E1" s="2"/>
      <c r="F1" s="3"/>
    </row>
    <row r="2" spans="1:6" ht="45.75" customHeight="1" x14ac:dyDescent="0.4">
      <c r="A2" s="4"/>
      <c r="B2" s="24" t="s">
        <v>13</v>
      </c>
      <c r="C2" s="10"/>
      <c r="D2" s="10"/>
      <c r="E2" s="10"/>
      <c r="F2" s="5" t="s">
        <v>18</v>
      </c>
    </row>
    <row r="3" spans="1:6" ht="4.5" customHeight="1" x14ac:dyDescent="0.2">
      <c r="A3" s="4"/>
      <c r="B3" s="11"/>
      <c r="C3" s="11"/>
      <c r="D3" s="11"/>
      <c r="E3" s="11"/>
      <c r="F3" s="5"/>
    </row>
    <row r="4" spans="1:6" ht="12" customHeight="1" x14ac:dyDescent="0.2">
      <c r="A4" s="4"/>
      <c r="F4" s="5"/>
    </row>
    <row r="5" spans="1:6" ht="23.25" customHeight="1" x14ac:dyDescent="0.25">
      <c r="B5" s="23" t="s">
        <v>14</v>
      </c>
      <c r="C5" s="9"/>
      <c r="D5" s="9"/>
      <c r="E5" s="9"/>
    </row>
    <row r="6" spans="1:6" ht="4.5" customHeight="1" x14ac:dyDescent="0.2">
      <c r="B6" s="11"/>
      <c r="C6" s="11"/>
      <c r="D6" s="11"/>
      <c r="E6" s="11"/>
    </row>
    <row r="7" spans="1:6" ht="16.5" customHeight="1" x14ac:dyDescent="0.2">
      <c r="B7" s="13" t="s">
        <v>17</v>
      </c>
      <c r="C7" s="13" t="s">
        <v>0</v>
      </c>
      <c r="D7" s="14" t="s">
        <v>1</v>
      </c>
      <c r="E7" s="14" t="s">
        <v>2</v>
      </c>
      <c r="F7" t="s">
        <v>18</v>
      </c>
    </row>
    <row r="8" spans="1:6" ht="16.5" customHeight="1" x14ac:dyDescent="0.2">
      <c r="B8" s="13">
        <v>5</v>
      </c>
      <c r="C8" s="13" t="s">
        <v>3</v>
      </c>
      <c r="D8" s="30">
        <v>6.75</v>
      </c>
      <c r="E8" s="34">
        <f>ItensOferta[[#This Row],[Custo]]*ItensOferta[[#This Row],[Qtd.]]</f>
        <v>33.75</v>
      </c>
      <c r="F8">
        <f>_xlfn.RANK.EQ(ItensOferta[[#This Row],[Total]],ItensOferta[Total])</f>
        <v>4</v>
      </c>
    </row>
    <row r="9" spans="1:6" ht="16.5" customHeight="1" x14ac:dyDescent="0.2">
      <c r="B9" s="13">
        <v>20</v>
      </c>
      <c r="C9" s="13" t="s">
        <v>4</v>
      </c>
      <c r="D9" s="30">
        <v>4.97</v>
      </c>
      <c r="E9" s="34">
        <f>ItensOferta[[#This Row],[Custo]]*ItensOferta[[#This Row],[Qtd.]]</f>
        <v>99.399999999999991</v>
      </c>
      <c r="F9">
        <f>_xlfn.RANK.EQ(ItensOferta[[#This Row],[Total]],ItensOferta[Total])</f>
        <v>2</v>
      </c>
    </row>
    <row r="10" spans="1:6" ht="16.5" customHeight="1" x14ac:dyDescent="0.2">
      <c r="B10" s="13">
        <v>30</v>
      </c>
      <c r="C10" s="13" t="s">
        <v>5</v>
      </c>
      <c r="D10" s="30">
        <v>2.4900000000000002</v>
      </c>
      <c r="E10" s="34">
        <f>ItensOferta[[#This Row],[Custo]]*ItensOferta[[#This Row],[Qtd.]]</f>
        <v>74.7</v>
      </c>
      <c r="F10">
        <f>_xlfn.RANK.EQ(ItensOferta[[#This Row],[Total]],ItensOferta[Total])</f>
        <v>3</v>
      </c>
    </row>
    <row r="11" spans="1:6" ht="16.5" customHeight="1" x14ac:dyDescent="0.2">
      <c r="B11" s="13">
        <v>2</v>
      </c>
      <c r="C11" s="13" t="s">
        <v>7</v>
      </c>
      <c r="D11" s="30">
        <v>6.67</v>
      </c>
      <c r="E11" s="34">
        <f>ItensOferta[[#This Row],[Custo]]*ItensOferta[[#This Row],[Qtd.]]</f>
        <v>13.34</v>
      </c>
      <c r="F11">
        <f>_xlfn.RANK.EQ(ItensOferta[[#This Row],[Total]],ItensOferta[Total])</f>
        <v>6</v>
      </c>
    </row>
    <row r="12" spans="1:6" ht="16.5" customHeight="1" x14ac:dyDescent="0.2">
      <c r="B12" s="13">
        <v>2</v>
      </c>
      <c r="C12" s="13" t="s">
        <v>6</v>
      </c>
      <c r="D12" s="30">
        <v>3.25</v>
      </c>
      <c r="E12" s="34">
        <f>ItensOferta[[#This Row],[Custo]]*ItensOferta[[#This Row],[Qtd.]]</f>
        <v>6.5</v>
      </c>
      <c r="F12">
        <f>_xlfn.RANK.EQ(ItensOferta[[#This Row],[Total]],ItensOferta[Total])</f>
        <v>7</v>
      </c>
    </row>
    <row r="13" spans="1:6" ht="16.5" customHeight="1" x14ac:dyDescent="0.2">
      <c r="B13" s="13">
        <v>2</v>
      </c>
      <c r="C13" s="13" t="s">
        <v>8</v>
      </c>
      <c r="D13" s="30">
        <v>7.75</v>
      </c>
      <c r="E13" s="34">
        <f>ItensOferta[[#This Row],[Custo]]*ItensOferta[[#This Row],[Qtd.]]</f>
        <v>15.5</v>
      </c>
      <c r="F13">
        <f>_xlfn.RANK.EQ(ItensOferta[[#This Row],[Total]],ItensOferta[Total])</f>
        <v>5</v>
      </c>
    </row>
    <row r="14" spans="1:6" ht="16.5" customHeight="1" x14ac:dyDescent="0.2">
      <c r="B14" s="13">
        <v>2</v>
      </c>
      <c r="C14" s="13" t="s">
        <v>12</v>
      </c>
      <c r="D14" s="30">
        <v>100</v>
      </c>
      <c r="E14" s="34">
        <f>ItensOferta[[#This Row],[Custo]]*ItensOferta[[#This Row],[Qtd.]]</f>
        <v>200</v>
      </c>
      <c r="F14">
        <f>_xlfn.RANK.EQ(ItensOferta[[#This Row],[Total]],ItensOferta[Total])</f>
        <v>1</v>
      </c>
    </row>
    <row r="15" spans="1:6" ht="16.5" customHeight="1" x14ac:dyDescent="0.2">
      <c r="B15" s="13"/>
      <c r="C15" s="13"/>
      <c r="D15" s="30"/>
      <c r="E15" s="34">
        <f>ItensOferta[[#This Row],[Custo]]*ItensOferta[[#This Row],[Qtd.]]</f>
        <v>0</v>
      </c>
      <c r="F15" s="22">
        <f>_xlfn.RANK.EQ(ItensOferta[[#This Row],[Total]],ItensOferta[Total])</f>
        <v>8</v>
      </c>
    </row>
    <row r="16" spans="1:6" ht="16.5" customHeight="1" x14ac:dyDescent="0.2">
      <c r="B16" s="13"/>
      <c r="C16" s="13"/>
      <c r="D16" s="30"/>
      <c r="E16" s="34">
        <f>ItensOferta[[#This Row],[Custo]]*ItensOferta[[#This Row],[Qtd.]]</f>
        <v>0</v>
      </c>
      <c r="F16" s="22">
        <f>_xlfn.RANK.EQ(ItensOferta[[#This Row],[Total]],ItensOferta[Total])</f>
        <v>8</v>
      </c>
    </row>
    <row r="17" spans="1:6" ht="16.5" customHeight="1" x14ac:dyDescent="0.2">
      <c r="B17" s="13"/>
      <c r="C17" s="13"/>
      <c r="D17" s="30"/>
      <c r="E17" s="34">
        <f>ItensOferta[[#This Row],[Custo]]*ItensOferta[[#This Row],[Qtd.]]</f>
        <v>0</v>
      </c>
      <c r="F17" s="22">
        <f>_xlfn.RANK.EQ(ItensOferta[[#This Row],[Total]],ItensOferta[Total])</f>
        <v>8</v>
      </c>
    </row>
    <row r="18" spans="1:6" ht="16.5" customHeight="1" x14ac:dyDescent="0.2">
      <c r="B18" s="13"/>
      <c r="C18" s="13"/>
      <c r="D18" s="30"/>
      <c r="E18" s="34">
        <f>ItensOferta[[#This Row],[Custo]]*ItensOferta[[#This Row],[Qtd.]]</f>
        <v>0</v>
      </c>
      <c r="F18" s="22">
        <f>_xlfn.RANK.EQ(ItensOferta[[#This Row],[Total]],ItensOferta[Total])</f>
        <v>8</v>
      </c>
    </row>
    <row r="19" spans="1:6" ht="16.5" customHeight="1" x14ac:dyDescent="0.2">
      <c r="B19" s="13"/>
      <c r="C19" s="13"/>
      <c r="D19" s="30"/>
      <c r="E19" s="34">
        <f>ItensOferta[[#This Row],[Custo]]*ItensOferta[[#This Row],[Qtd.]]</f>
        <v>0</v>
      </c>
      <c r="F19" s="22">
        <f>_xlfn.RANK.EQ(ItensOferta[[#This Row],[Total]],ItensOferta[Total])</f>
        <v>8</v>
      </c>
    </row>
    <row r="20" spans="1:6" ht="16.5" customHeight="1" x14ac:dyDescent="0.2">
      <c r="B20" s="13"/>
      <c r="C20" s="13"/>
      <c r="D20" s="30"/>
      <c r="E20" s="34">
        <f>ItensOferta[[#This Row],[Custo]]*ItensOferta[[#This Row],[Qtd.]]</f>
        <v>0</v>
      </c>
      <c r="F20" s="22">
        <f>_xlfn.RANK.EQ(ItensOferta[[#This Row],[Total]],ItensOferta[Total])</f>
        <v>8</v>
      </c>
    </row>
    <row r="21" spans="1:6" ht="16.5" customHeight="1" x14ac:dyDescent="0.2">
      <c r="B21" s="13"/>
      <c r="C21" s="13"/>
      <c r="D21" s="30"/>
      <c r="E21" s="34">
        <f>ItensOferta[[#This Row],[Custo]]*ItensOferta[[#This Row],[Qtd.]]</f>
        <v>0</v>
      </c>
      <c r="F21" s="22">
        <f>_xlfn.RANK.EQ(ItensOferta[[#This Row],[Total]],ItensOferta[Total])</f>
        <v>8</v>
      </c>
    </row>
    <row r="22" spans="1:6" ht="16.5" customHeight="1" x14ac:dyDescent="0.2">
      <c r="B22" s="13"/>
      <c r="C22" s="13"/>
      <c r="D22" s="30"/>
      <c r="E22" s="34">
        <f>ItensOferta[[#This Row],[Custo]]*ItensOferta[[#This Row],[Qtd.]]</f>
        <v>0</v>
      </c>
      <c r="F22" s="22">
        <f>_xlfn.RANK.EQ(ItensOferta[[#This Row],[Total]],ItensOferta[Total])</f>
        <v>8</v>
      </c>
    </row>
    <row r="23" spans="1:6" ht="16.5" customHeight="1" x14ac:dyDescent="0.2">
      <c r="B23" s="13"/>
      <c r="C23" s="13"/>
      <c r="D23" s="30"/>
      <c r="E23" s="34">
        <f>ItensOferta[[#This Row],[Custo]]*ItensOferta[[#This Row],[Qtd.]]</f>
        <v>0</v>
      </c>
      <c r="F23" s="22">
        <f>_xlfn.RANK.EQ(ItensOferta[[#This Row],[Total]],ItensOferta[Total])</f>
        <v>8</v>
      </c>
    </row>
    <row r="24" spans="1:6" ht="16.5" customHeight="1" x14ac:dyDescent="0.2">
      <c r="B24" s="13"/>
      <c r="C24" s="13"/>
      <c r="D24" s="30"/>
      <c r="E24" s="34">
        <f>ItensOferta[[#This Row],[Custo]]*ItensOferta[[#This Row],[Qtd.]]</f>
        <v>0</v>
      </c>
      <c r="F24" s="22">
        <f>_xlfn.RANK.EQ(ItensOferta[[#This Row],[Total]],ItensOferta[Total])</f>
        <v>8</v>
      </c>
    </row>
    <row r="25" spans="1:6" ht="16.5" customHeight="1" x14ac:dyDescent="0.2">
      <c r="B25" s="13"/>
      <c r="C25" s="13"/>
      <c r="D25" s="30"/>
      <c r="E25" s="34">
        <f>ItensOferta[[#This Row],[Custo]]*ItensOferta[[#This Row],[Qtd.]]</f>
        <v>0</v>
      </c>
      <c r="F25" s="22">
        <f>_xlfn.RANK.EQ(ItensOferta[[#This Row],[Total]],ItensOferta[Total])</f>
        <v>8</v>
      </c>
    </row>
    <row r="26" spans="1:6" ht="16.5" customHeight="1" x14ac:dyDescent="0.2">
      <c r="B26" s="13"/>
      <c r="C26" s="13"/>
      <c r="D26" s="30"/>
      <c r="E26" s="34">
        <f>ItensOferta[[#This Row],[Custo]]*ItensOferta[[#This Row],[Qtd.]]</f>
        <v>0</v>
      </c>
      <c r="F26" s="22">
        <f>_xlfn.RANK.EQ(ItensOferta[[#This Row],[Total]],ItensOferta[Total])</f>
        <v>8</v>
      </c>
    </row>
    <row r="27" spans="1:6" ht="16.5" customHeight="1" x14ac:dyDescent="0.2">
      <c r="A27" s="4"/>
      <c r="B27" s="13"/>
      <c r="C27" s="13"/>
      <c r="D27" s="30"/>
      <c r="E27" s="34">
        <f>ItensOferta[[#This Row],[Custo]]*ItensOferta[[#This Row],[Qtd.]]</f>
        <v>0</v>
      </c>
      <c r="F27" s="22">
        <f>_xlfn.RANK.EQ(ItensOferta[[#This Row],[Total]],ItensOferta[Total])</f>
        <v>8</v>
      </c>
    </row>
    <row r="28" spans="1:6" ht="16.5" customHeight="1" x14ac:dyDescent="0.2">
      <c r="A28" s="4"/>
      <c r="B28" s="13"/>
      <c r="C28" s="13"/>
      <c r="D28" s="30"/>
      <c r="E28" s="34">
        <f>ItensOferta[[#This Row],[Custo]]*ItensOferta[[#This Row],[Qtd.]]</f>
        <v>0</v>
      </c>
      <c r="F28" s="22">
        <f>_xlfn.RANK.EQ(ItensOferta[[#This Row],[Total]],ItensOferta[Total])</f>
        <v>8</v>
      </c>
    </row>
    <row r="29" spans="1:6" ht="16.5" customHeight="1" x14ac:dyDescent="0.2">
      <c r="A29" s="4"/>
      <c r="B29" s="13"/>
      <c r="C29" s="13"/>
      <c r="D29" s="30"/>
      <c r="E29" s="34">
        <f>ItensOferta[[#This Row],[Custo]]*ItensOferta[[#This Row],[Qtd.]]</f>
        <v>0</v>
      </c>
      <c r="F29" s="22">
        <f>_xlfn.RANK.EQ(ItensOferta[[#This Row],[Total]],ItensOferta[Total])</f>
        <v>8</v>
      </c>
    </row>
    <row r="30" spans="1:6" ht="16.5" customHeight="1" x14ac:dyDescent="0.2">
      <c r="A30" s="15"/>
      <c r="B30" s="13"/>
      <c r="C30" s="13"/>
      <c r="D30" s="30"/>
      <c r="E30" s="34">
        <f>ItensOferta[[#This Row],[Custo]]*ItensOferta[[#This Row],[Qtd.]]</f>
        <v>0</v>
      </c>
      <c r="F30" s="22">
        <f>_xlfn.RANK.EQ(ItensOferta[[#This Row],[Total]],ItensOferta[Total])</f>
        <v>8</v>
      </c>
    </row>
    <row r="31" spans="1:6" ht="16.5" customHeight="1" x14ac:dyDescent="0.2">
      <c r="A31" s="16">
        <v>1</v>
      </c>
      <c r="B31" s="13"/>
      <c r="C31" s="13"/>
      <c r="D31" s="30"/>
      <c r="E31" s="34">
        <f>ItensOferta[[#This Row],[Custo]]*ItensOferta[[#This Row],[Qtd.]]</f>
        <v>0</v>
      </c>
      <c r="F31" s="22">
        <f>_xlfn.RANK.EQ(ItensOferta[[#This Row],[Total]],ItensOferta[Total])</f>
        <v>8</v>
      </c>
    </row>
    <row r="32" spans="1:6" ht="16.5" customHeight="1" x14ac:dyDescent="0.2">
      <c r="A32" s="16">
        <v>2</v>
      </c>
      <c r="B32" s="28"/>
      <c r="C32" s="28"/>
      <c r="D32" s="29" t="s">
        <v>16</v>
      </c>
      <c r="E32" s="31">
        <f>SUBTOTAL(109,ItensOferta[Total])</f>
        <v>443.18999999999994</v>
      </c>
    </row>
    <row r="33" spans="1:6" ht="16.5" customHeight="1" x14ac:dyDescent="0.2">
      <c r="A33" s="16">
        <v>3</v>
      </c>
      <c r="D33" s="25" t="s">
        <v>10</v>
      </c>
      <c r="E33" s="12">
        <v>7.4999999999999997E-2</v>
      </c>
    </row>
    <row r="34" spans="1:6" ht="16.5" customHeight="1" x14ac:dyDescent="0.2">
      <c r="A34" s="18">
        <v>4</v>
      </c>
      <c r="D34" s="26" t="s">
        <v>9</v>
      </c>
      <c r="E34" s="32">
        <f>TaxaImposto*ItensOferta[[#Totals],[Total]]</f>
        <v>33.239249999999991</v>
      </c>
    </row>
    <row r="35" spans="1:6" ht="16.5" customHeight="1" x14ac:dyDescent="0.2">
      <c r="A35" s="18">
        <v>5</v>
      </c>
      <c r="D35" s="26" t="s">
        <v>11</v>
      </c>
      <c r="E35" s="33">
        <f>Imposto+ItensOferta[[#Totals],[Total]]</f>
        <v>476.42924999999991</v>
      </c>
    </row>
    <row r="36" spans="1:6" ht="16.5" customHeight="1" x14ac:dyDescent="0.2">
      <c r="A36" s="4"/>
    </row>
    <row r="39" spans="1:6" ht="23.25" customHeight="1" x14ac:dyDescent="0.25">
      <c r="B39" s="23" t="s">
        <v>15</v>
      </c>
      <c r="C39" s="9"/>
      <c r="D39" s="9"/>
      <c r="E39" s="9"/>
      <c r="F39" s="5"/>
    </row>
    <row r="40" spans="1:6" ht="4.5" customHeight="1" x14ac:dyDescent="0.2">
      <c r="B40" s="11"/>
      <c r="C40" s="11"/>
      <c r="D40" s="11"/>
      <c r="E40" s="11"/>
      <c r="F40" s="5"/>
    </row>
    <row r="41" spans="1:6" ht="16.5" customHeight="1" x14ac:dyDescent="0.2">
      <c r="B41" s="6"/>
      <c r="C41" s="6"/>
      <c r="F41" s="5"/>
    </row>
    <row r="42" spans="1:6" ht="16.5" customHeight="1" x14ac:dyDescent="0.2">
      <c r="B42" s="15"/>
      <c r="C42" s="19" t="s">
        <v>19</v>
      </c>
      <c r="D42" s="20" t="s">
        <v>20</v>
      </c>
      <c r="E42" s="21"/>
      <c r="F42" s="5"/>
    </row>
    <row r="43" spans="1:6" ht="16.5" customHeight="1" x14ac:dyDescent="0.2">
      <c r="B43" s="16" t="str">
        <f>INDEX(ItensOferta[],MATCH(A31,ItensOferta[[ ]],0),2)</f>
        <v>Custos de mão-de-obra</v>
      </c>
      <c r="C43" s="17">
        <f>INDEX(ItensOferta[],MATCH(A31,ItensOferta[[ ]],0),4)</f>
        <v>200</v>
      </c>
      <c r="D43" s="81"/>
      <c r="E43" s="81"/>
      <c r="F43" s="5"/>
    </row>
    <row r="44" spans="1:6" ht="16.5" customHeight="1" x14ac:dyDescent="0.2">
      <c r="B44" s="16" t="str">
        <f>INDEX(ItensOferta[],MATCH(A32,ItensOferta[[ ]],0),2)</f>
        <v>Madeira 5x10x305</v>
      </c>
      <c r="C44" s="17">
        <f>INDEX(ItensOferta[],MATCH(A32,ItensOferta[[ ]],0),4)</f>
        <v>99.399999999999991</v>
      </c>
      <c r="D44" s="81"/>
      <c r="E44" s="81"/>
      <c r="F44" s="5"/>
    </row>
    <row r="45" spans="1:6" ht="16.5" customHeight="1" x14ac:dyDescent="0.2">
      <c r="B45" s="16" t="str">
        <f>INDEX(ItensOferta[],MATCH(A33,ItensOferta[[ ]],0),2)</f>
        <v>Suportes para vigas</v>
      </c>
      <c r="C45" s="17">
        <f>INDEX(ItensOferta[],MATCH(A33,ItensOferta[[ ]],0),4)</f>
        <v>74.7</v>
      </c>
      <c r="D45" s="81"/>
      <c r="E45" s="81"/>
      <c r="F45" s="5"/>
    </row>
    <row r="46" spans="1:6" ht="16.5" customHeight="1" x14ac:dyDescent="0.2">
      <c r="B46" s="16" t="str">
        <f>INDEX(ItensOferta[],MATCH(A34,ItensOferta[[ ]],0),2)</f>
        <v>Madeira 5x20x305</v>
      </c>
      <c r="C46" s="17">
        <f>INDEX(ItensOferta[],MATCH(A34,ItensOferta[[ ]],0),4)</f>
        <v>33.75</v>
      </c>
      <c r="D46" s="81"/>
      <c r="E46" s="81"/>
      <c r="F46" s="5"/>
    </row>
    <row r="47" spans="1:6" ht="16.5" customHeight="1" x14ac:dyDescent="0.2">
      <c r="B47" s="16" t="str">
        <f>INDEX(ItensOferta[],MATCH(A35,ItensOferta[[ ]],0),2)</f>
        <v>Par de luvas, de pele</v>
      </c>
      <c r="C47" s="17">
        <f>INDEX(ItensOferta[],MATCH(A35,ItensOferta[[ ]],0),4)</f>
        <v>15.5</v>
      </c>
      <c r="D47" s="81"/>
      <c r="E47" s="81"/>
      <c r="F47" s="5"/>
    </row>
    <row r="48" spans="1:6" ht="16.5" customHeight="1" x14ac:dyDescent="0.2">
      <c r="B48" s="6"/>
      <c r="C48" s="6"/>
      <c r="D48" s="81"/>
      <c r="E48" s="81"/>
      <c r="F48" s="5"/>
    </row>
    <row r="49" spans="2:6" ht="16.5" customHeight="1" x14ac:dyDescent="0.2">
      <c r="B49" s="7"/>
      <c r="C49" s="7"/>
      <c r="D49" s="81"/>
      <c r="E49" s="81"/>
      <c r="F49" s="8"/>
    </row>
    <row r="50" spans="2:6" ht="16.5" customHeight="1" x14ac:dyDescent="0.2">
      <c r="B50" s="2"/>
      <c r="C50" s="2"/>
      <c r="D50" s="81"/>
      <c r="E50" s="81"/>
      <c r="F50" s="3"/>
    </row>
    <row r="51" spans="2:6" ht="16.5" customHeight="1" x14ac:dyDescent="0.2">
      <c r="B51" s="7"/>
      <c r="C51" s="7"/>
      <c r="D51" s="7"/>
      <c r="E51" s="7"/>
      <c r="F51" s="8"/>
    </row>
    <row r="52" spans="2:6" ht="16.5" customHeight="1" x14ac:dyDescent="0.2">
      <c r="B52" s="2"/>
      <c r="C52" s="2"/>
      <c r="D52" s="2"/>
      <c r="E52" s="2"/>
    </row>
  </sheetData>
  <mergeCells count="8">
    <mergeCell ref="D49:E49"/>
    <mergeCell ref="D50:E50"/>
    <mergeCell ref="D43:E43"/>
    <mergeCell ref="D44:E44"/>
    <mergeCell ref="D45:E45"/>
    <mergeCell ref="D46:E46"/>
    <mergeCell ref="D47:E47"/>
    <mergeCell ref="D48:E48"/>
  </mergeCells>
  <printOptions horizontalCentered="1"/>
  <pageMargins left="0.25" right="0.25" top="0.75" bottom="0.75" header="0.3" footer="0.3"/>
  <pageSetup paperSize="9" fitToHeight="0" orientation="portrait" r:id="rId1"/>
  <headerFooter>
    <oddFooter>Página &amp;P de &amp;N</oddFooter>
  </headerFooter>
  <rowBreaks count="1" manualBreakCount="1">
    <brk id="38" min="1" max="4" man="1"/>
  </rowBreaks>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8F4AB-D423-48AE-B6AD-81867E035F42}">
  <dimension ref="A1"/>
  <sheetViews>
    <sheetView workbookViewId="0"/>
  </sheetViews>
  <sheetFormatPr defaultRowHeight="12.75" x14ac:dyDescent="0.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TemplateFile" ma:contentTypeID="0x0101005EB5FCBB1E5ECD4D83FA6E62BA4F98FF04003B76559807ED7042AFCC9CD6E0E16B7A" ma:contentTypeVersion="56" ma:contentTypeDescription="Create a new document." ma:contentTypeScope="" ma:versionID="1bb8166288bc6583df760821a8465e9a">
  <xsd:schema xmlns:xsd="http://www.w3.org/2001/XMLSchema" xmlns:xs="http://www.w3.org/2001/XMLSchema" xmlns:p="http://schemas.microsoft.com/office/2006/metadata/properties" xmlns:ns2="8289c1ac-6532-4c62-99f0-6d047703163c" targetNamespace="http://schemas.microsoft.com/office/2006/metadata/properties" ma:root="true" ma:fieldsID="72dad6d391a7c203314e0cd163637bed" ns2:_="">
    <xsd:import namespace="8289c1ac-6532-4c62-99f0-6d047703163c"/>
    <xsd:element name="properties">
      <xsd:complexType>
        <xsd:sequence>
          <xsd:element name="documentManagement">
            <xsd:complexType>
              <xsd:all>
                <xsd:element ref="ns2:AcquiredFrom" minOccurs="0"/>
                <xsd:element ref="ns2:UACurrentWords" minOccurs="0"/>
                <xsd:element ref="ns2:TPApplication" minOccurs="0"/>
                <xsd:element ref="ns2:ApprovalLog" minOccurs="0"/>
                <xsd:element ref="ns2:ApprovalStatus" minOccurs="0"/>
                <xsd:element ref="ns2:AssetStart" minOccurs="0"/>
                <xsd:element ref="ns2:AssetExpire" minOccurs="0"/>
                <xsd:element ref="ns2:AssetId" minOccurs="0"/>
                <xsd:element ref="ns2:IsSearchable" minOccurs="0"/>
                <xsd:element ref="ns2:AssetType" minOccurs="0"/>
                <xsd:element ref="ns2:APAuthor" minOccurs="0"/>
                <xsd:element ref="ns2:BlockPublish" minOccurs="0"/>
                <xsd:element ref="ns2:BugNumber" minOccurs="0"/>
                <xsd:element ref="ns2:CampaignTagsTaxHTField0" minOccurs="0"/>
                <xsd:element ref="ns2:TPClientViewer" minOccurs="0"/>
                <xsd:element ref="ns2:ClipArtFilename" minOccurs="0"/>
                <xsd:element ref="ns2:TPCommandLine" minOccurs="0"/>
                <xsd:element ref="ns2:TPComponent" minOccurs="0"/>
                <xsd:element ref="ns2:ContentItem" minOccurs="0"/>
                <xsd:element ref="ns2:CrawlForDependencies" minOccurs="0"/>
                <xsd:element ref="ns2:CSXHash" minOccurs="0"/>
                <xsd:element ref="ns2:CSXSubmissionMarket" minOccurs="0"/>
                <xsd:element ref="ns2:CSXUpdate" minOccurs="0"/>
                <xsd:element ref="ns2:IntlLangReviewDate" minOccurs="0"/>
                <xsd:element ref="ns2:IsDeleted" minOccurs="0"/>
                <xsd:element ref="ns2:APDescription" minOccurs="0"/>
                <xsd:element ref="ns2:DirectSourceMarket" minOccurs="0"/>
                <xsd:element ref="ns2:Downloads" minOccurs="0"/>
                <xsd:element ref="ns2:DSATActionTaken" minOccurs="0"/>
                <xsd:element ref="ns2:APEditor" minOccurs="0"/>
                <xsd:element ref="ns2:EditorialStatus" minOccurs="0"/>
                <xsd:element ref="ns2:EditorialTags" minOccurs="0"/>
                <xsd:element ref="ns2:TPExecutable" minOccurs="0"/>
                <xsd:element ref="ns2:FeatureTagsTaxHTField0" minOccurs="0"/>
                <xsd:element ref="ns2:TPFriendlyName" minOccurs="0"/>
                <xsd:element ref="ns2:FriendlyTitle" minOccurs="0"/>
                <xsd:element ref="ns2:PrimaryImageGen" minOccurs="0"/>
                <xsd:element ref="ns2:HandoffToMSDN" minOccurs="0"/>
                <xsd:element ref="ns2:InProjectListLookup" minOccurs="0"/>
                <xsd:element ref="ns2:TPInstallLocation" minOccurs="0"/>
                <xsd:element ref="ns2:InternalTagsTaxHTField0" minOccurs="0"/>
                <xsd:element ref="ns2:IntlLangReview" minOccurs="0"/>
                <xsd:element ref="ns2:IntlLangReviewer" minOccurs="0"/>
                <xsd:element ref="ns2:MarketSpecific" minOccurs="0"/>
                <xsd:element ref="ns2:LastCompleteVersionLookup" minOccurs="0"/>
                <xsd:element ref="ns2:LastHandOff" minOccurs="0"/>
                <xsd:element ref="ns2:LastModifiedDateTime" minOccurs="0"/>
                <xsd:element ref="ns2:LastPreviewErrorLookup" minOccurs="0"/>
                <xsd:element ref="ns2:LastPreviewResultLookup" minOccurs="0"/>
                <xsd:element ref="ns2:LastPreviewAttemptDateLookup" minOccurs="0"/>
                <xsd:element ref="ns2:LastPreviewedByLookup" minOccurs="0"/>
                <xsd:element ref="ns2:LastPreviewTimeLookup" minOccurs="0"/>
                <xsd:element ref="ns2:LastPreviewVersionLookup" minOccurs="0"/>
                <xsd:element ref="ns2:LastPublishErrorLookup" minOccurs="0"/>
                <xsd:element ref="ns2:LastPublishResultLookup" minOccurs="0"/>
                <xsd:element ref="ns2:LastPublishAttemptDateLookup" minOccurs="0"/>
                <xsd:element ref="ns2:LastPublishedByLookup" minOccurs="0"/>
                <xsd:element ref="ns2:LastPublishTimeLookup" minOccurs="0"/>
                <xsd:element ref="ns2:LastPublishVersionLookup" minOccurs="0"/>
                <xsd:element ref="ns2:TPLaunchHelpLinkType" minOccurs="0"/>
                <xsd:element ref="ns2:LegacyData" minOccurs="0"/>
                <xsd:element ref="ns2:TPLaunchHelpLink" minOccurs="0"/>
                <xsd:element ref="ns2:LocComments" minOccurs="0"/>
                <xsd:element ref="ns2:LocLastLocAttemptVersionLookup" minOccurs="0"/>
                <xsd:element ref="ns2:LocLastLocAttemptVersionTypeLookup" minOccurs="0"/>
                <xsd:element ref="ns2:LocManualTestRequired" minOccurs="0"/>
                <xsd:element ref="ns2:LocMarketGroupTiers2" minOccurs="0"/>
                <xsd:element ref="ns2:LocNewPublishedVersionLookup" minOccurs="0"/>
                <xsd:element ref="ns2:LocOverallHandbackStatusLookup" minOccurs="0"/>
                <xsd:element ref="ns2:LocOverallLocStatusLookup" minOccurs="0"/>
                <xsd:element ref="ns2:LocOverallPreviewStatusLookup" minOccurs="0"/>
                <xsd:element ref="ns2:LocOverallPublishStatusLookup" minOccurs="0"/>
                <xsd:element ref="ns2:IntlLocPriority" minOccurs="0"/>
                <xsd:element ref="ns2:LocProcessedForHandoffsLookup" minOccurs="0"/>
                <xsd:element ref="ns2:LocProcessedForMarketsLookup" minOccurs="0"/>
                <xsd:element ref="ns2:LocPublishedDependentAssetsLookup" minOccurs="0"/>
                <xsd:element ref="ns2:LocPublishedLinkedAssetsLookup" minOccurs="0"/>
                <xsd:element ref="ns2:LocRecommendedHandoff" minOccurs="0"/>
                <xsd:element ref="ns2:LocalizationTagsTaxHTField0" minOccurs="0"/>
                <xsd:element ref="ns2:MachineTranslated" minOccurs="0"/>
                <xsd:element ref="ns2:Manager" minOccurs="0"/>
                <xsd:element ref="ns2:Markets" minOccurs="0"/>
                <xsd:element ref="ns2:Milestone" minOccurs="0"/>
                <xsd:element ref="ns2:TPNamespace" minOccurs="0"/>
                <xsd:element ref="ns2:NumericId" minOccurs="0"/>
                <xsd:element ref="ns2:NumOfRatingsLookup" minOccurs="0"/>
                <xsd:element ref="ns2:OOCacheId" minOccurs="0"/>
                <xsd:element ref="ns2:OpenTemplate" minOccurs="0"/>
                <xsd:element ref="ns2:OriginAsset" minOccurs="0"/>
                <xsd:element ref="ns2:OriginalRelease" minOccurs="0"/>
                <xsd:element ref="ns2:OriginalSourceMarket" minOccurs="0"/>
                <xsd:element ref="ns2:OutputCachingOn" minOccurs="0"/>
                <xsd:element ref="ns2:ParentAssetId" minOccurs="0"/>
                <xsd:element ref="ns2:PlannedPubDate" minOccurs="0"/>
                <xsd:element ref="ns2:PolicheckWords" minOccurs="0"/>
                <xsd:element ref="ns2:BusinessGroup" minOccurs="0"/>
                <xsd:element ref="ns2:UAProjectedTotalWords" minOccurs="0"/>
                <xsd:element ref="ns2:Provider" minOccurs="0"/>
                <xsd:element ref="ns2:Providers" minOccurs="0"/>
                <xsd:element ref="ns2:PublishStatusLookup" minOccurs="0"/>
                <xsd:element ref="ns2:PublishTargets" minOccurs="0"/>
                <xsd:element ref="ns2:RecommendationsModifier" minOccurs="0"/>
                <xsd:element ref="ns2:ArtSampleDocs" minOccurs="0"/>
                <xsd:element ref="ns2:ScenarioTagsTaxHTField0" minOccurs="0"/>
                <xsd:element ref="ns2:ShowIn" minOccurs="0"/>
                <xsd:element ref="ns2:SourceTitle" minOccurs="0"/>
                <xsd:element ref="ns2:CSXSubmissionDate" minOccurs="0"/>
                <xsd:element ref="ns2:SubmitterId" minOccurs="0"/>
                <xsd:element ref="ns2:TaxCatchAll" minOccurs="0"/>
                <xsd:element ref="ns2:TaxCatchAllLabel" minOccurs="0"/>
                <xsd:element ref="ns2:TemplateStatus" minOccurs="0"/>
                <xsd:element ref="ns2:TemplateTemplateType" minOccurs="0"/>
                <xsd:element ref="ns2:ThumbnailAssetId" minOccurs="0"/>
                <xsd:element ref="ns2:TimesCloned" minOccurs="0"/>
                <xsd:element ref="ns2:TrustLevel" minOccurs="0"/>
                <xsd:element ref="ns2:UALocComments" minOccurs="0"/>
                <xsd:element ref="ns2:UALocRecommendation" minOccurs="0"/>
                <xsd:element ref="ns2:UANotes" minOccurs="0"/>
                <xsd:element ref="ns2:TPAppVersion" minOccurs="0"/>
                <xsd:element ref="ns2:VoteCoun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289c1ac-6532-4c62-99f0-6d047703163c" elementFormDefault="qualified">
    <xsd:import namespace="http://schemas.microsoft.com/office/2006/documentManagement/types"/>
    <xsd:import namespace="http://schemas.microsoft.com/office/infopath/2007/PartnerControls"/>
    <xsd:element name="AcquiredFrom" ma:index="1" nillable="true" ma:displayName="Acquired From" ma:default="Internal MS" ma:internalName="AcquiredFrom" ma:readOnly="false">
      <xsd:simpleType>
        <xsd:restriction base="dms:Choice">
          <xsd:enumeration value="Internal MS"/>
          <xsd:enumeration value="Community"/>
          <xsd:enumeration value="MVP"/>
          <xsd:enumeration value="Publisher"/>
          <xsd:enumeration value="Partner"/>
          <xsd:enumeration value="None"/>
        </xsd:restriction>
      </xsd:simpleType>
    </xsd:element>
    <xsd:element name="UACurrentWords" ma:index="2" nillable="true" ma:displayName="Actual Word Count" ma:default="" ma:internalName="UACurrentWords" ma:readOnly="false">
      <xsd:simpleType>
        <xsd:restriction base="dms:Unknown"/>
      </xsd:simpleType>
    </xsd:element>
    <xsd:element name="TPApplication" ma:index="3" nillable="true" ma:displayName="Application to Open Template With" ma:default="" ma:internalName="TPApplication">
      <xsd:simpleType>
        <xsd:restriction base="dms:Text"/>
      </xsd:simpleType>
    </xsd:element>
    <xsd:element name="ApprovalLog" ma:index="4" nillable="true" ma:displayName="Approval Log" ma:default="" ma:hidden="true" ma:internalName="ApprovalLog" ma:readOnly="false">
      <xsd:simpleType>
        <xsd:restriction base="dms:Note"/>
      </xsd:simpleType>
    </xsd:element>
    <xsd:element name="ApprovalStatus" ma:index="5" nillable="true" ma:displayName="Approval Status" ma:default="InProgress" ma:internalName="ApprovalStatus" ma:readOnly="false">
      <xsd:simpleType>
        <xsd:restriction base="dms:Choice">
          <xsd:enumeration value="InProgress"/>
          <xsd:enumeration value="Rejected"/>
          <xsd:enumeration value="Questionable"/>
          <xsd:enumeration value="ApprovedAutomatic"/>
          <xsd:enumeration value="ApprovedManual"/>
          <xsd:enumeration value="On Hold"/>
          <xsd:enumeration value="Needs Review"/>
          <xsd:enumeration value="A Violation"/>
          <xsd:enumeration value="Unpublished Violation"/>
        </xsd:restriction>
      </xsd:simpleType>
    </xsd:element>
    <xsd:element name="AssetStart" ma:index="6" nillable="true" ma:displayName="Asset Begin Date" ma:default="[Today]" ma:internalName="AssetStart" ma:readOnly="false">
      <xsd:simpleType>
        <xsd:restriction base="dms:DateTime"/>
      </xsd:simpleType>
    </xsd:element>
    <xsd:element name="AssetExpire" ma:index="7" nillable="true" ma:displayName="Asset End Date" ma:default="2029-01-01T00:00:00Z" ma:internalName="AssetExpire" ma:readOnly="false">
      <xsd:simpleType>
        <xsd:restriction base="dms:DateTime"/>
      </xsd:simpleType>
    </xsd:element>
    <xsd:element name="AssetId" ma:index="8" nillable="true" ma:displayName="Asset ID" ma:default="" ma:indexed="true" ma:internalName="AssetId" ma:readOnly="false">
      <xsd:simpleType>
        <xsd:restriction base="dms:Text">
          <xsd:maxLength value="255"/>
        </xsd:restriction>
      </xsd:simpleType>
    </xsd:element>
    <xsd:element name="IsSearchable" ma:index="9" nillable="true" ma:displayName="Asset Searchable?" ma:default="true" ma:internalName="IsSearchable" ma:readOnly="false">
      <xsd:simpleType>
        <xsd:restriction base="dms:Boolean"/>
      </xsd:simpleType>
    </xsd:element>
    <xsd:element name="AssetType" ma:index="10" nillable="true" ma:displayName="Asset Type" ma:default="" ma:internalName="AssetType" ma:readOnly="false">
      <xsd:simpleType>
        <xsd:restriction base="dms:Unknown"/>
      </xsd:simpleType>
    </xsd:element>
    <xsd:element name="APAuthor" ma:index="11" nillable="true" ma:displayName="Author" ma:default="" ma:list="UserInfo" ma:internalName="APAuthor" ma:readOnly="fals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BlockPublish" ma:index="12" nillable="true" ma:displayName="Block from Publishing?" ma:default="" ma:internalName="BlockPublish" ma:readOnly="false">
      <xsd:simpleType>
        <xsd:restriction base="dms:Boolean"/>
      </xsd:simpleType>
    </xsd:element>
    <xsd:element name="BugNumber" ma:index="13" nillable="true" ma:displayName="Bug Number" ma:default="" ma:internalName="BugNumber" ma:readOnly="false">
      <xsd:simpleType>
        <xsd:restriction base="dms:Text"/>
      </xsd:simpleType>
    </xsd:element>
    <xsd:element name="CampaignTagsTaxHTField0" ma:index="15" nillable="true" ma:taxonomy="true" ma:internalName="CampaignTagsTaxHTField0" ma:taxonomyFieldName="CampaignTags" ma:displayName="Campaigns" ma:readOnly="false" ma:default="" ma:fieldId="{bdf52740-a1d7-4610-92ff-f21b5e9dc0f6}" ma:taxonomyMulti="true" ma:sspId="8f79753a-75d3-41f5-8ca3-40b843941b4f" ma:termSetId="ca0e50d4-faa1-44ce-961e-bb1441c60e66" ma:anchorId="00000000-0000-0000-0000-000000000000" ma:open="false" ma:isKeyword="false">
      <xsd:complexType>
        <xsd:sequence>
          <xsd:element ref="pc:Terms" minOccurs="0" maxOccurs="1"/>
        </xsd:sequence>
      </xsd:complexType>
    </xsd:element>
    <xsd:element name="TPClientViewer" ma:index="16" nillable="true" ma:displayName="Client Viewer" ma:default="" ma:internalName="TPClientViewer">
      <xsd:simpleType>
        <xsd:restriction base="dms:Text"/>
      </xsd:simpleType>
    </xsd:element>
    <xsd:element name="ClipArtFilename" ma:index="17" nillable="true" ma:displayName="Clip Art Name" ma:default="" ma:internalName="ClipArtFilename" ma:readOnly="false">
      <xsd:simpleType>
        <xsd:restriction base="dms:Text"/>
      </xsd:simpleType>
    </xsd:element>
    <xsd:element name="TPCommandLine" ma:index="18" nillable="true" ma:displayName="Command Line" ma:default="" ma:internalName="TPCommandLine">
      <xsd:simpleType>
        <xsd:restriction base="dms:Text"/>
      </xsd:simpleType>
    </xsd:element>
    <xsd:element name="TPComponent" ma:index="19" nillable="true" ma:displayName="Component" ma:default="" ma:internalName="TPComponent">
      <xsd:simpleType>
        <xsd:restriction base="dms:Text"/>
      </xsd:simpleType>
    </xsd:element>
    <xsd:element name="ContentItem" ma:index="20" nillable="true" ma:displayName="Content Item" ma:default="" ma:hidden="true" ma:internalName="ContentItem" ma:readOnly="false">
      <xsd:simpleType>
        <xsd:restriction base="dms:Unknown"/>
      </xsd:simpleType>
    </xsd:element>
    <xsd:element name="CrawlForDependencies" ma:index="22" nillable="true" ma:displayName="Crawl for Dependencies?" ma:default="true" ma:internalName="CrawlForDependencies" ma:readOnly="false">
      <xsd:simpleType>
        <xsd:restriction base="dms:Boolean"/>
      </xsd:simpleType>
    </xsd:element>
    <xsd:element name="CSXHash" ma:index="25" nillable="true" ma:displayName="CSX Hash" ma:default="" ma:indexed="true" ma:internalName="CSXHash" ma:readOnly="false">
      <xsd:simpleType>
        <xsd:restriction base="dms:Text"/>
      </xsd:simpleType>
    </xsd:element>
    <xsd:element name="CSXSubmissionMarket" ma:index="26" nillable="true" ma:displayName="CSX Submission Market" ma:default="" ma:list="{96D3B97A-7091-4962-A628-1341EA054D1C}" ma:internalName="CSXSubmissionMarket" ma:readOnly="false" ma:showField="MarketName" ma:web="8289c1ac-6532-4c62-99f0-6d047703163c">
      <xsd:simpleType>
        <xsd:restriction base="dms:Lookup"/>
      </xsd:simpleType>
    </xsd:element>
    <xsd:element name="CSXUpdate" ma:index="27" nillable="true" ma:displayName="CSX Updated?" ma:default="false" ma:internalName="CSXUpdate" ma:readOnly="false">
      <xsd:simpleType>
        <xsd:restriction base="dms:Boolean"/>
      </xsd:simpleType>
    </xsd:element>
    <xsd:element name="IntlLangReviewDate" ma:index="28" nillable="true" ma:displayName="Date to Complete Intl QA" ma:default="" ma:internalName="IntlLangReviewDate" ma:readOnly="false">
      <xsd:simpleType>
        <xsd:restriction base="dms:DateTime"/>
      </xsd:simpleType>
    </xsd:element>
    <xsd:element name="IsDeleted" ma:index="29" nillable="true" ma:displayName="Deleted?" ma:default="" ma:internalName="IsDeleted" ma:readOnly="false">
      <xsd:simpleType>
        <xsd:restriction base="dms:Boolean"/>
      </xsd:simpleType>
    </xsd:element>
    <xsd:element name="APDescription" ma:index="30" nillable="true" ma:displayName="Description" ma:default="" ma:internalName="APDescription" ma:readOnly="false">
      <xsd:simpleType>
        <xsd:restriction base="dms:Note"/>
      </xsd:simpleType>
    </xsd:element>
    <xsd:element name="DirectSourceMarket" ma:index="31" nillable="true" ma:displayName="Direct Source Market Group" ma:default="" ma:internalName="DirectSourceMarket" ma:readOnly="false">
      <xsd:simpleType>
        <xsd:restriction base="dms:Text"/>
      </xsd:simpleType>
    </xsd:element>
    <xsd:element name="Downloads" ma:index="32" nillable="true" ma:displayName="Downloads" ma:default="0" ma:hidden="true" ma:internalName="Downloads" ma:readOnly="false">
      <xsd:simpleType>
        <xsd:restriction base="dms:Unknown"/>
      </xsd:simpleType>
    </xsd:element>
    <xsd:element name="DSATActionTaken" ma:index="33" nillable="true" ma:displayName="DSAT Action Taken" ma:default="" ma:internalName="DSATActionTaken" ma:readOnly="false">
      <xsd:simpleType>
        <xsd:restriction base="dms:Choice">
          <xsd:enumeration value="Best Bets"/>
          <xsd:enumeration value="Expire"/>
          <xsd:enumeration value="Hide"/>
          <xsd:enumeration value="None"/>
        </xsd:restriction>
      </xsd:simpleType>
    </xsd:element>
    <xsd:element name="APEditor" ma:index="34" nillable="true" ma:displayName="Editor" ma:default="" ma:list="UserInfo" ma:internalName="APEditor" ma:readOnly="fals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ditorialStatus" ma:index="35" nillable="true" ma:displayName="Editorial Status" ma:default="" ma:internalName="EditorialStatus" ma:readOnly="false">
      <xsd:simpleType>
        <xsd:restriction base="dms:Unknown"/>
      </xsd:simpleType>
    </xsd:element>
    <xsd:element name="EditorialTags" ma:index="36" nillable="true" ma:displayName="Editorial Tags" ma:default="" ma:internalName="EditorialTags">
      <xsd:simpleType>
        <xsd:restriction base="dms:Unknown"/>
      </xsd:simpleType>
    </xsd:element>
    <xsd:element name="TPExecutable" ma:index="37" nillable="true" ma:displayName="Executable" ma:default="" ma:internalName="TPExecutable">
      <xsd:simpleType>
        <xsd:restriction base="dms:Text"/>
      </xsd:simpleType>
    </xsd:element>
    <xsd:element name="FeatureTagsTaxHTField0" ma:index="39" nillable="true" ma:taxonomy="true" ma:internalName="FeatureTagsTaxHTField0" ma:taxonomyFieldName="FeatureTags" ma:displayName="Features" ma:readOnly="false" ma:default="" ma:fieldId="{b1724e4d-c2fd-4cce-a4dc-25a6fb8b18d0}" ma:taxonomyMulti="true" ma:sspId="8f79753a-75d3-41f5-8ca3-40b843941b4f" ma:termSetId="f1ab6845-967d-4854-a0ba-4ec07f0f8113" ma:anchorId="00000000-0000-0000-0000-000000000000" ma:open="false" ma:isKeyword="false">
      <xsd:complexType>
        <xsd:sequence>
          <xsd:element ref="pc:Terms" minOccurs="0" maxOccurs="1"/>
        </xsd:sequence>
      </xsd:complexType>
    </xsd:element>
    <xsd:element name="TPFriendlyName" ma:index="40" nillable="true" ma:displayName="Friendly Name" ma:default="" ma:internalName="TPFriendlyName">
      <xsd:simpleType>
        <xsd:restriction base="dms:Text"/>
      </xsd:simpleType>
    </xsd:element>
    <xsd:element name="FriendlyTitle" ma:index="41" nillable="true" ma:displayName="Friendly Title" ma:default="" ma:description="Shorter title to be used when displaying search results" ma:internalName="FriendlyTitle" ma:readOnly="false">
      <xsd:simpleType>
        <xsd:restriction base="dms:Text"/>
      </xsd:simpleType>
    </xsd:element>
    <xsd:element name="PrimaryImageGen" ma:index="42" nillable="true" ma:displayName="Generate Images?" ma:default="true" ma:internalName="PrimaryImageGen">
      <xsd:simpleType>
        <xsd:restriction base="dms:Boolean"/>
      </xsd:simpleType>
    </xsd:element>
    <xsd:element name="HandoffToMSDN" ma:index="43" nillable="true" ma:displayName="Handoff To MSDN Date" ma:default="" ma:internalName="HandoffToMSDN" ma:readOnly="false">
      <xsd:simpleType>
        <xsd:restriction base="dms:DateTime"/>
      </xsd:simpleType>
    </xsd:element>
    <xsd:element name="InProjectListLookup" ma:index="44" nillable="true" ma:displayName="InProjectListLookup" ma:list="{A3699821-3E8B-4D34-8D50-9149D36CA131}" ma:internalName="InProjectListLookup" ma:readOnly="true" ma:showField="InProjectList"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TPInstallLocation" ma:index="45" nillable="true" ma:displayName="Install Location" ma:default="" ma:internalName="TPInstallLocation">
      <xsd:simpleType>
        <xsd:restriction base="dms:Text"/>
      </xsd:simpleType>
    </xsd:element>
    <xsd:element name="InternalTagsTaxHTField0" ma:index="47" nillable="true" ma:taxonomy="true" ma:internalName="InternalTagsTaxHTField0" ma:taxonomyFieldName="InternalTags" ma:displayName="Internal Tags" ma:readOnly="false" ma:default="" ma:fieldId="{cedb78af-5ed4-499f-9639-632dc4fda4cc}" ma:taxonomyMulti="true" ma:sspId="8f79753a-75d3-41f5-8ca3-40b843941b4f" ma:termSetId="82b6639e-f7fc-4c18-ad2d-003a6e707765" ma:anchorId="00000000-0000-0000-0000-000000000000" ma:open="false" ma:isKeyword="false">
      <xsd:complexType>
        <xsd:sequence>
          <xsd:element ref="pc:Terms" minOccurs="0" maxOccurs="1"/>
        </xsd:sequence>
      </xsd:complexType>
    </xsd:element>
    <xsd:element name="IntlLangReview" ma:index="48" nillable="true" ma:displayName="Intl Lang QA Review Required?" ma:default="" ma:internalName="IntlLangReview" ma:readOnly="false">
      <xsd:simpleType>
        <xsd:restriction base="dms:Boolean"/>
      </xsd:simpleType>
    </xsd:element>
    <xsd:element name="IntlLangReviewer" ma:index="49" nillable="true" ma:displayName="Intl Lang QA Reviewer" ma:default="" ma:internalName="IntlLangReviewer" ma:readOnly="false">
      <xsd:simpleType>
        <xsd:restriction base="dms:Text"/>
      </xsd:simpleType>
    </xsd:element>
    <xsd:element name="MarketSpecific" ma:index="50" nillable="true" ma:displayName="Is Market Specific?" ma:default="" ma:internalName="MarketSpecific" ma:readOnly="false">
      <xsd:simpleType>
        <xsd:restriction base="dms:Boolean"/>
      </xsd:simpleType>
    </xsd:element>
    <xsd:element name="LastCompleteVersionLookup" ma:index="51" nillable="true" ma:displayName="Last Complete Version Lookup" ma:default="" ma:list="{A3699821-3E8B-4D34-8D50-9149D36CA131}" ma:internalName="LastCompleteVersionLookup" ma:readOnly="true" ma:showField="LastCompleteVersion"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LastHandOff" ma:index="52" nillable="true" ma:displayName="Last Hand-off" ma:default="" ma:internalName="LastHandOff" ma:readOnly="false">
      <xsd:simpleType>
        <xsd:restriction base="dms:DateTime"/>
      </xsd:simpleType>
    </xsd:element>
    <xsd:element name="LastModifiedDateTime" ma:index="53" nillable="true" ma:displayName="Last Modified Date" ma:default="" ma:internalName="LastModifiedDateTime" ma:readOnly="false">
      <xsd:simpleType>
        <xsd:restriction base="dms:DateTime"/>
      </xsd:simpleType>
    </xsd:element>
    <xsd:element name="LastPreviewErrorLookup" ma:index="54" nillable="true" ma:displayName="Last Preview Attempt Error" ma:default="" ma:list="{A3699821-3E8B-4D34-8D50-9149D36CA131}" ma:internalName="LastPreviewErrorLookup" ma:readOnly="true" ma:showField="LastPreviewError"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LastPreviewResultLookup" ma:index="55" nillable="true" ma:displayName="Last Preview Attempt Result" ma:default="" ma:list="{A3699821-3E8B-4D34-8D50-9149D36CA131}" ma:internalName="LastPreviewResultLookup" ma:readOnly="true" ma:showField="LastPreviewResult"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LastPreviewAttemptDateLookup" ma:index="56" nillable="true" ma:displayName="Last Preview Attempted On" ma:default="" ma:list="{A3699821-3E8B-4D34-8D50-9149D36CA131}" ma:internalName="LastPreviewAttemptDateLookup" ma:readOnly="true" ma:showField="LastPreviewAttemptDate"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LastPreviewedByLookup" ma:index="57" nillable="true" ma:displayName="Last Previewed By" ma:default="" ma:list="{A3699821-3E8B-4D34-8D50-9149D36CA131}" ma:internalName="LastPreviewedByLookup" ma:readOnly="true" ma:showField="LastPreviewedBy"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LastPreviewTimeLookup" ma:index="58" nillable="true" ma:displayName="Last Previewed Date" ma:default="" ma:list="{A3699821-3E8B-4D34-8D50-9149D36CA131}" ma:internalName="LastPreviewTimeLookup" ma:readOnly="true" ma:showField="LastPreviewTime"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LastPreviewVersionLookup" ma:index="59" nillable="true" ma:displayName="Last Previewed Version" ma:default="" ma:list="{A3699821-3E8B-4D34-8D50-9149D36CA131}" ma:internalName="LastPreviewVersionLookup" ma:readOnly="true" ma:showField="LastPreviewVersion"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LastPublishErrorLookup" ma:index="60" nillable="true" ma:displayName="Last Publish Attempt Error" ma:default="" ma:list="{A3699821-3E8B-4D34-8D50-9149D36CA131}" ma:internalName="LastPublishErrorLookup" ma:readOnly="true" ma:showField="LastPublishError"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LastPublishResultLookup" ma:index="61" nillable="true" ma:displayName="Last Publish Attempt Result" ma:default="" ma:list="{A3699821-3E8B-4D34-8D50-9149D36CA131}" ma:internalName="LastPublishResultLookup" ma:readOnly="true" ma:showField="LastPublishResult"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LastPublishAttemptDateLookup" ma:index="62" nillable="true" ma:displayName="Last Publish Attempted On" ma:default="" ma:list="{A3699821-3E8B-4D34-8D50-9149D36CA131}" ma:internalName="LastPublishAttemptDateLookup" ma:readOnly="true" ma:showField="LastPublishAttemptDate"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LastPublishedByLookup" ma:index="63" nillable="true" ma:displayName="Last Published By" ma:default="" ma:list="{A3699821-3E8B-4D34-8D50-9149D36CA131}" ma:internalName="LastPublishedByLookup" ma:readOnly="true" ma:showField="LastPublishedBy"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LastPublishTimeLookup" ma:index="64" nillable="true" ma:displayName="Last Published Date" ma:default="" ma:list="{A3699821-3E8B-4D34-8D50-9149D36CA131}" ma:internalName="LastPublishTimeLookup" ma:readOnly="true" ma:showField="LastPublishTime"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LastPublishVersionLookup" ma:index="65" nillable="true" ma:displayName="Last Published Version" ma:default="" ma:list="{A3699821-3E8B-4D34-8D50-9149D36CA131}" ma:internalName="LastPublishVersionLookup" ma:readOnly="true" ma:showField="LastPublishVersion"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TPLaunchHelpLinkType" ma:index="66" nillable="true" ma:displayName="Launch Help Link Type" ma:default="Template" ma:internalName="TPLaunchHelpLinkType">
      <xsd:simpleType>
        <xsd:restriction base="dms:Choice">
          <xsd:enumeration value="Template"/>
          <xsd:enumeration value="Training"/>
          <xsd:enumeration value="URL"/>
          <xsd:enumeration value="None"/>
        </xsd:restriction>
      </xsd:simpleType>
    </xsd:element>
    <xsd:element name="LegacyData" ma:index="67" nillable="true" ma:displayName="Legacy Data" ma:default="" ma:internalName="LegacyData" ma:readOnly="false">
      <xsd:simpleType>
        <xsd:restriction base="dms:Note"/>
      </xsd:simpleType>
    </xsd:element>
    <xsd:element name="TPLaunchHelpLink" ma:index="68" nillable="true" ma:displayName="Link to Launch Help Topic" ma:default="" ma:internalName="TPLaunchHelpLink">
      <xsd:simpleType>
        <xsd:restriction base="dms:Text"/>
      </xsd:simpleType>
    </xsd:element>
    <xsd:element name="LocComments" ma:index="69" nillable="true" ma:displayName="Loc Approval Comments" ma:default="" ma:internalName="LocComments" ma:readOnly="false">
      <xsd:simpleType>
        <xsd:restriction base="dms:Note"/>
      </xsd:simpleType>
    </xsd:element>
    <xsd:element name="LocLastLocAttemptVersionLookup" ma:index="70" nillable="true" ma:displayName="Loc Last Loc Attempt Version" ma:default="" ma:list="{D2B51FE6-7DF0-4C74-A55C-454F0900EEA3}" ma:internalName="LocLastLocAttemptVersionLookup" ma:readOnly="false" ma:showField="LastLocAttemptVersion" ma:web="8289c1ac-6532-4c62-99f0-6d047703163c">
      <xsd:simpleType>
        <xsd:restriction base="dms:Lookup"/>
      </xsd:simpleType>
    </xsd:element>
    <xsd:element name="LocLastLocAttemptVersionTypeLookup" ma:index="71" nillable="true" ma:displayName="Loc Last Loc Attempt Version Type" ma:default="" ma:list="{D2B51FE6-7DF0-4C74-A55C-454F0900EEA3}" ma:internalName="LocLastLocAttemptVersionTypeLookup" ma:readOnly="true" ma:showField="LastLocAttemptVersionType" ma:web="8289c1ac-6532-4c62-99f0-6d047703163c">
      <xsd:simpleType>
        <xsd:restriction base="dms:Lookup"/>
      </xsd:simpleType>
    </xsd:element>
    <xsd:element name="LocManualTestRequired" ma:index="72" nillable="true" ma:displayName="Loc Manual Test Required" ma:default="" ma:internalName="LocManualTestRequired" ma:readOnly="false">
      <xsd:simpleType>
        <xsd:restriction base="dms:Boolean"/>
      </xsd:simpleType>
    </xsd:element>
    <xsd:element name="LocMarketGroupTiers2" ma:index="73" nillable="true" ma:displayName="Loc Market Group Tiers" ma:internalName="LocMarketGroupTiers2" ma:readOnly="false">
      <xsd:simpleType>
        <xsd:restriction base="dms:Unknown"/>
      </xsd:simpleType>
    </xsd:element>
    <xsd:element name="LocNewPublishedVersionLookup" ma:index="74" nillable="true" ma:displayName="Loc New Published Version Lookup" ma:default="" ma:list="{D2B51FE6-7DF0-4C74-A55C-454F0900EEA3}" ma:internalName="LocNewPublishedVersionLookup" ma:readOnly="true" ma:showField="NewPublishedVersion" ma:web="8289c1ac-6532-4c62-99f0-6d047703163c">
      <xsd:simpleType>
        <xsd:restriction base="dms:Lookup"/>
      </xsd:simpleType>
    </xsd:element>
    <xsd:element name="LocOverallHandbackStatusLookup" ma:index="75" nillable="true" ma:displayName="Loc Overall Handback Status" ma:default="" ma:list="{D2B51FE6-7DF0-4C74-A55C-454F0900EEA3}" ma:internalName="LocOverallHandbackStatusLookup" ma:readOnly="true" ma:showField="OverallHandbackStatus" ma:web="8289c1ac-6532-4c62-99f0-6d047703163c">
      <xsd:simpleType>
        <xsd:restriction base="dms:Lookup"/>
      </xsd:simpleType>
    </xsd:element>
    <xsd:element name="LocOverallLocStatusLookup" ma:index="76" nillable="true" ma:displayName="Loc Overall Localize Status" ma:default="" ma:list="{D2B51FE6-7DF0-4C74-A55C-454F0900EEA3}" ma:internalName="LocOverallLocStatusLookup" ma:readOnly="true" ma:showField="OverallLocStatus" ma:web="8289c1ac-6532-4c62-99f0-6d047703163c">
      <xsd:simpleType>
        <xsd:restriction base="dms:Lookup"/>
      </xsd:simpleType>
    </xsd:element>
    <xsd:element name="LocOverallPreviewStatusLookup" ma:index="77" nillable="true" ma:displayName="Loc Overall Preview Status" ma:default="" ma:list="{D2B51FE6-7DF0-4C74-A55C-454F0900EEA3}" ma:internalName="LocOverallPreviewStatusLookup" ma:readOnly="true" ma:showField="OverallPreviewStatus" ma:web="8289c1ac-6532-4c62-99f0-6d047703163c">
      <xsd:simpleType>
        <xsd:restriction base="dms:Lookup"/>
      </xsd:simpleType>
    </xsd:element>
    <xsd:element name="LocOverallPublishStatusLookup" ma:index="78" nillable="true" ma:displayName="Loc Overall Publish Status" ma:default="" ma:list="{D2B51FE6-7DF0-4C74-A55C-454F0900EEA3}" ma:internalName="LocOverallPublishStatusLookup" ma:readOnly="true" ma:showField="OverallPublishStatus" ma:web="8289c1ac-6532-4c62-99f0-6d047703163c">
      <xsd:simpleType>
        <xsd:restriction base="dms:Lookup"/>
      </xsd:simpleType>
    </xsd:element>
    <xsd:element name="IntlLocPriority" ma:index="79" nillable="true" ma:displayName="Loc Priority" ma:default="" ma:internalName="IntlLocPriority" ma:readOnly="false">
      <xsd:simpleType>
        <xsd:restriction base="dms:Unknown"/>
      </xsd:simpleType>
    </xsd:element>
    <xsd:element name="LocProcessedForHandoffsLookup" ma:index="80" nillable="true" ma:displayName="Loc Processed For Handoffs" ma:default="" ma:list="{D2B51FE6-7DF0-4C74-A55C-454F0900EEA3}" ma:internalName="LocProcessedForHandoffsLookup" ma:readOnly="true" ma:showField="ProcessedForHandoffs" ma:web="8289c1ac-6532-4c62-99f0-6d047703163c">
      <xsd:simpleType>
        <xsd:restriction base="dms:Lookup"/>
      </xsd:simpleType>
    </xsd:element>
    <xsd:element name="LocProcessedForMarketsLookup" ma:index="81" nillable="true" ma:displayName="Loc Processed For Markets" ma:default="" ma:list="{D2B51FE6-7DF0-4C74-A55C-454F0900EEA3}" ma:internalName="LocProcessedForMarketsLookup" ma:readOnly="true" ma:showField="ProcessedForMarkets" ma:web="8289c1ac-6532-4c62-99f0-6d047703163c">
      <xsd:simpleType>
        <xsd:restriction base="dms:Lookup"/>
      </xsd:simpleType>
    </xsd:element>
    <xsd:element name="LocPublishedDependentAssetsLookup" ma:index="82" nillable="true" ma:displayName="Loc Published Dependent Assets" ma:default="" ma:list="{D2B51FE6-7DF0-4C74-A55C-454F0900EEA3}" ma:internalName="LocPublishedDependentAssetsLookup" ma:readOnly="true" ma:showField="PublishedDependentAssets" ma:web="8289c1ac-6532-4c62-99f0-6d047703163c">
      <xsd:simpleType>
        <xsd:restriction base="dms:Lookup"/>
      </xsd:simpleType>
    </xsd:element>
    <xsd:element name="LocPublishedLinkedAssetsLookup" ma:index="83" nillable="true" ma:displayName="Loc Published Linked Assets" ma:default="" ma:list="{D2B51FE6-7DF0-4C74-A55C-454F0900EEA3}" ma:internalName="LocPublishedLinkedAssetsLookup" ma:readOnly="true" ma:showField="PublishedLinkedAssets" ma:web="8289c1ac-6532-4c62-99f0-6d047703163c">
      <xsd:simpleType>
        <xsd:restriction base="dms:Lookup"/>
      </xsd:simpleType>
    </xsd:element>
    <xsd:element name="LocRecommendedHandoff" ma:index="84" nillable="true" ma:displayName="Loc Recommended Handoff" ma:default="" ma:indexed="true" ma:internalName="LocRecommendedHandoff" ma:readOnly="false">
      <xsd:simpleType>
        <xsd:restriction base="dms:Text"/>
      </xsd:simpleType>
    </xsd:element>
    <xsd:element name="LocalizationTagsTaxHTField0" ma:index="86" nillable="true" ma:taxonomy="true" ma:internalName="LocalizationTagsTaxHTField0" ma:taxonomyFieldName="LocalizationTags" ma:displayName="Localization Tags" ma:readOnly="false" ma:default="" ma:fieldId="{bfba7468-1461-4c33-b276-c6b0f11e56ac}" ma:taxonomyMulti="true" ma:sspId="8f79753a-75d3-41f5-8ca3-40b843941b4f" ma:termSetId="5b7703a5-8e8b-4b58-8b31-1cea35331da3" ma:anchorId="00000000-0000-0000-0000-000000000000" ma:open="false" ma:isKeyword="false">
      <xsd:complexType>
        <xsd:sequence>
          <xsd:element ref="pc:Terms" minOccurs="0" maxOccurs="1"/>
        </xsd:sequence>
      </xsd:complexType>
    </xsd:element>
    <xsd:element name="MachineTranslated" ma:index="87" nillable="true" ma:displayName="Machine Translated" ma:default="" ma:internalName="MachineTranslated" ma:readOnly="false">
      <xsd:simpleType>
        <xsd:restriction base="dms:Boolean"/>
      </xsd:simpleType>
    </xsd:element>
    <xsd:element name="Manager" ma:index="88" nillable="true" ma:displayName="Manager" ma:hidden="true" ma:internalName="Manager" ma:readOnly="false">
      <xsd:simpleType>
        <xsd:restriction base="dms:Text"/>
      </xsd:simpleType>
    </xsd:element>
    <xsd:element name="Markets" ma:index="89" nillable="true" ma:displayName="Markets" ma:default="" ma:description="Leave blank to show in all markets" ma:list="{96D3B97A-7091-4962-A628-1341EA054D1C}" ma:internalName="Markets" ma:readOnly="false" ma:showField="MarketName"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Milestone" ma:index="90" nillable="true" ma:displayName="Milestone" ma:default="" ma:internalName="Milestone" ma:readOnly="false">
      <xsd:simpleType>
        <xsd:restriction base="dms:Unknown"/>
      </xsd:simpleType>
    </xsd:element>
    <xsd:element name="TPNamespace" ma:index="93" nillable="true" ma:displayName="Namespace" ma:default="" ma:internalName="TPNamespace">
      <xsd:simpleType>
        <xsd:restriction base="dms:Text"/>
      </xsd:simpleType>
    </xsd:element>
    <xsd:element name="NumericId" ma:index="94" nillable="true" ma:displayName="Numeric ID" ma:default="" ma:indexed="true" ma:internalName="NumericId" ma:readOnly="false">
      <xsd:simpleType>
        <xsd:restriction base="dms:Number"/>
      </xsd:simpleType>
    </xsd:element>
    <xsd:element name="NumOfRatingsLookup" ma:index="95" nillable="true" ma:displayName="NumOfRatings" ma:default="" ma:list="{A3699821-3E8B-4D34-8D50-9149D36CA131}" ma:internalName="NumOfRatingsLookup" ma:readOnly="true" ma:showField="NumOfRatings"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OOCacheId" ma:index="96" nillable="true" ma:displayName="OOCacheId" ma:internalName="OOCacheId" ma:readOnly="false">
      <xsd:simpleType>
        <xsd:restriction base="dms:Text"/>
      </xsd:simpleType>
    </xsd:element>
    <xsd:element name="OpenTemplate" ma:index="97" nillable="true" ma:displayName="Open Template" ma:default="true" ma:internalName="OpenTemplate">
      <xsd:simpleType>
        <xsd:restriction base="dms:Boolean"/>
      </xsd:simpleType>
    </xsd:element>
    <xsd:element name="OriginAsset" ma:index="98" nillable="true" ma:displayName="Origin Asset" ma:default="" ma:internalName="OriginAsset" ma:readOnly="false">
      <xsd:simpleType>
        <xsd:restriction base="dms:Text"/>
      </xsd:simpleType>
    </xsd:element>
    <xsd:element name="OriginalRelease" ma:index="99" nillable="true" ma:displayName="Original Release" ma:default="15" ma:internalName="OriginalRelease" ma:readOnly="false">
      <xsd:simpleType>
        <xsd:restriction base="dms:Choice">
          <xsd:enumeration value="14"/>
          <xsd:enumeration value="15"/>
          <xsd:enumeration value="16"/>
        </xsd:restriction>
      </xsd:simpleType>
    </xsd:element>
    <xsd:element name="OriginalSourceMarket" ma:index="100" nillable="true" ma:displayName="Original Source Market Group" ma:default="" ma:internalName="OriginalSourceMarket" ma:readOnly="false">
      <xsd:simpleType>
        <xsd:restriction base="dms:Text"/>
      </xsd:simpleType>
    </xsd:element>
    <xsd:element name="OutputCachingOn" ma:index="101" nillable="true" ma:displayName="Output Caching" ma:default="true" ma:hidden="true" ma:internalName="OutputCachingOn" ma:readOnly="false">
      <xsd:simpleType>
        <xsd:restriction base="dms:Boolean"/>
      </xsd:simpleType>
    </xsd:element>
    <xsd:element name="ParentAssetId" ma:index="102" nillable="true" ma:displayName="Parent Asset Id" ma:default="" ma:internalName="ParentAssetId" ma:readOnly="false">
      <xsd:simpleType>
        <xsd:restriction base="dms:Text"/>
      </xsd:simpleType>
    </xsd:element>
    <xsd:element name="PlannedPubDate" ma:index="103" nillable="true" ma:displayName="Planned Publish Date" ma:default="" ma:indexed="true" ma:internalName="PlannedPubDate" ma:readOnly="false">
      <xsd:simpleType>
        <xsd:restriction base="dms:DateTime"/>
      </xsd:simpleType>
    </xsd:element>
    <xsd:element name="PolicheckWords" ma:index="104" nillable="true" ma:displayName="Policheck Words" ma:default="" ma:internalName="PolicheckWords" ma:readOnly="false">
      <xsd:simpleType>
        <xsd:restriction base="dms:Text"/>
      </xsd:simpleType>
    </xsd:element>
    <xsd:element name="BusinessGroup" ma:index="105" nillable="true" ma:displayName="Product Division Owner" ma:default="" ma:internalName="BusinessGroup" ma:readOnly="false">
      <xsd:simpleType>
        <xsd:restriction base="dms:Unknown"/>
      </xsd:simpleType>
    </xsd:element>
    <xsd:element name="UAProjectedTotalWords" ma:index="106" nillable="true" ma:displayName="Projected Word Count" ma:default="" ma:internalName="UAProjectedTotalWords" ma:readOnly="false">
      <xsd:simpleType>
        <xsd:restriction base="dms:Unknown"/>
      </xsd:simpleType>
    </xsd:element>
    <xsd:element name="Provider" ma:index="107" nillable="true" ma:displayName="Provider" ma:default="" ma:internalName="Provider" ma:readOnly="false">
      <xsd:simpleType>
        <xsd:restriction base="dms:Unknown"/>
      </xsd:simpleType>
    </xsd:element>
    <xsd:element name="Providers" ma:index="108" nillable="true" ma:displayName="Providers" ma:default="" ma:internalName="Providers">
      <xsd:simpleType>
        <xsd:restriction base="dms:Unknown"/>
      </xsd:simpleType>
    </xsd:element>
    <xsd:element name="PublishStatusLookup" ma:index="109" nillable="true" ma:displayName="Publish Status" ma:default="" ma:list="{A3699821-3E8B-4D34-8D50-9149D36CA131}" ma:internalName="PublishStatusLookup" ma:readOnly="false" ma:showField="PublishStatus"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PublishTargets" ma:index="110" nillable="true" ma:displayName="Publish Target" ma:default="OfficeOnlineVNext" ma:internalName="PublishTargets" ma:readOnly="false">
      <xsd:simpleType>
        <xsd:restriction base="dms:Unknown"/>
      </xsd:simpleType>
    </xsd:element>
    <xsd:element name="RecommendationsModifier" ma:index="111" nillable="true" ma:displayName="Recommendations Modifier" ma:default="" ma:internalName="RecommendationsModifier" ma:readOnly="false">
      <xsd:simpleType>
        <xsd:restriction base="dms:Number"/>
      </xsd:simpleType>
    </xsd:element>
    <xsd:element name="ArtSampleDocs" ma:index="112" nillable="true" ma:displayName="Sample Docs" ma:default="" ma:hidden="true" ma:internalName="ArtSampleDocs" ma:readOnly="false">
      <xsd:simpleType>
        <xsd:restriction base="dms:Text"/>
      </xsd:simpleType>
    </xsd:element>
    <xsd:element name="ScenarioTagsTaxHTField0" ma:index="114" nillable="true" ma:taxonomy="true" ma:internalName="ScenarioTagsTaxHTField0" ma:taxonomyFieldName="ScenarioTags" ma:displayName="Scenarios" ma:readOnly="false" ma:default="" ma:fieldId="{7d04b479-8c6f-495c-aa6e-33bcaa9037bb}" ma:taxonomyMulti="true" ma:sspId="8f79753a-75d3-41f5-8ca3-40b843941b4f" ma:termSetId="4b7d5f16-e2f2-4fc0-bab3-6e8b931e57d6" ma:anchorId="00000000-0000-0000-0000-000000000000" ma:open="false" ma:isKeyword="false">
      <xsd:complexType>
        <xsd:sequence>
          <xsd:element ref="pc:Terms" minOccurs="0" maxOccurs="1"/>
        </xsd:sequence>
      </xsd:complexType>
    </xsd:element>
    <xsd:element name="ShowIn" ma:index="116" nillable="true" ma:displayName="Show In" ma:default="Show everywhere" ma:internalName="ShowIn" ma:readOnly="false">
      <xsd:simpleType>
        <xsd:restriction base="dms:Choice">
          <xsd:enumeration value="Hide on web"/>
          <xsd:enumeration value="On Web no search"/>
          <xsd:enumeration value="Show everywhere"/>
          <xsd:enumeration value="Special use only"/>
        </xsd:restriction>
      </xsd:simpleType>
    </xsd:element>
    <xsd:element name="SourceTitle" ma:index="117" nillable="true" ma:displayName="Source Title" ma:default="" ma:indexed="true" ma:internalName="SourceTitle" ma:readOnly="false">
      <xsd:simpleType>
        <xsd:restriction base="dms:Text"/>
      </xsd:simpleType>
    </xsd:element>
    <xsd:element name="CSXSubmissionDate" ma:index="118" nillable="true" ma:displayName="Submission Date" ma:default="" ma:internalName="CSXSubmissionDate" ma:readOnly="false">
      <xsd:simpleType>
        <xsd:restriction base="dms:DateTime"/>
      </xsd:simpleType>
    </xsd:element>
    <xsd:element name="SubmitterId" ma:index="119" nillable="true" ma:displayName="Submitter ID" ma:default="" ma:internalName="SubmitterId" ma:readOnly="false">
      <xsd:simpleType>
        <xsd:restriction base="dms:Text"/>
      </xsd:simpleType>
    </xsd:element>
    <xsd:element name="TaxCatchAll" ma:index="120" nillable="true" ma:displayName="Taxonomy Catch All Column" ma:hidden="true" ma:list="{2877ee78-c716-4f0a-ba73-cc9f8391e772}" ma:internalName="TaxCatchAll" ma:showField="CatchAllData"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TaxCatchAllLabel" ma:index="121" nillable="true" ma:displayName="Taxonomy Catch All Column1" ma:hidden="true" ma:list="{2877ee78-c716-4f0a-ba73-cc9f8391e772}" ma:internalName="TaxCatchAllLabel" ma:readOnly="true" ma:showField="CatchAllDataLabel" ma:web="8289c1ac-6532-4c62-99f0-6d047703163c">
      <xsd:complexType>
        <xsd:complexContent>
          <xsd:extension base="dms:MultiChoiceLookup">
            <xsd:sequence>
              <xsd:element name="Value" type="dms:Lookup" maxOccurs="unbounded" minOccurs="0" nillable="true"/>
            </xsd:sequence>
          </xsd:extension>
        </xsd:complexContent>
      </xsd:complexType>
    </xsd:element>
    <xsd:element name="TemplateStatus" ma:index="122" nillable="true" ma:displayName="Template Status" ma:default="" ma:internalName="TemplateStatus">
      <xsd:simpleType>
        <xsd:restriction base="dms:Unknown"/>
      </xsd:simpleType>
    </xsd:element>
    <xsd:element name="TemplateTemplateType" ma:index="123" nillable="true" ma:displayName="Template Type" ma:default="" ma:internalName="TemplateTemplateType">
      <xsd:simpleType>
        <xsd:restriction base="dms:Unknown"/>
      </xsd:simpleType>
    </xsd:element>
    <xsd:element name="ThumbnailAssetId" ma:index="124" nillable="true" ma:displayName="Thumbnail Image Asset" ma:default="" ma:internalName="ThumbnailAssetId" ma:readOnly="false">
      <xsd:simpleType>
        <xsd:restriction base="dms:Text"/>
      </xsd:simpleType>
    </xsd:element>
    <xsd:element name="TimesCloned" ma:index="125" nillable="true" ma:displayName="Times Cloned" ma:default="" ma:internalName="TimesCloned" ma:readOnly="false">
      <xsd:simpleType>
        <xsd:restriction base="dms:Number"/>
      </xsd:simpleType>
    </xsd:element>
    <xsd:element name="TrustLevel" ma:index="127" nillable="true" ma:displayName="Trust Level" ma:default="1 Microsoft Managed Content" ma:internalName="TrustLevel" ma:readOnly="false">
      <xsd:simpleType>
        <xsd:restriction base="dms:Unknown"/>
      </xsd:simpleType>
    </xsd:element>
    <xsd:element name="UALocComments" ma:index="128" nillable="true" ma:displayName="UA Loc Comments" ma:default="" ma:internalName="UALocComments" ma:readOnly="false">
      <xsd:simpleType>
        <xsd:restriction base="dms:Note"/>
      </xsd:simpleType>
    </xsd:element>
    <xsd:element name="UALocRecommendation" ma:index="129" nillable="true" ma:displayName="UA Loc Recommendation" ma:default="Localize" ma:internalName="UALocRecommendation" ma:readOnly="false">
      <xsd:simpleType>
        <xsd:restriction base="dms:Choice">
          <xsd:enumeration value="Localize"/>
          <xsd:enumeration value="Never Localize"/>
          <xsd:enumeration value="Priority Localize"/>
        </xsd:restriction>
      </xsd:simpleType>
    </xsd:element>
    <xsd:element name="UANotes" ma:index="130" nillable="true" ma:displayName="UA Notes" ma:default="" ma:internalName="UANotes" ma:readOnly="false">
      <xsd:simpleType>
        <xsd:restriction base="dms:Note"/>
      </xsd:simpleType>
    </xsd:element>
    <xsd:element name="TPAppVersion" ma:index="131" nillable="true" ma:displayName="Version" ma:default="" ma:internalName="TPAppVersion">
      <xsd:simpleType>
        <xsd:restriction base="dms:Text"/>
      </xsd:simpleType>
    </xsd:element>
    <xsd:element name="VoteCount" ma:index="132" nillable="true" ma:displayName="Vote Count" ma:default="" ma:internalName="VoteCount" ma:readOnly="fals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1" ma:displayName="Content Type"/>
        <xsd:element ref="dc:title" minOccurs="0" maxOccurs="1" ma:index="126"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AssetEditForm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APDescription xmlns="8289c1ac-6532-4c62-99f0-6d047703163c" xsi:nil="true"/>
    <AssetExpire xmlns="8289c1ac-6532-4c62-99f0-6d047703163c">2029-01-01T08:00:00+00:00</AssetExpire>
    <CampaignTagsTaxHTField0 xmlns="8289c1ac-6532-4c62-99f0-6d047703163c">
      <Terms xmlns="http://schemas.microsoft.com/office/infopath/2007/PartnerControls"/>
    </CampaignTagsTaxHTField0>
    <IntlLangReviewDate xmlns="8289c1ac-6532-4c62-99f0-6d047703163c" xsi:nil="true"/>
    <TPFriendlyName xmlns="8289c1ac-6532-4c62-99f0-6d047703163c" xsi:nil="true"/>
    <IntlLangReview xmlns="8289c1ac-6532-4c62-99f0-6d047703163c">false</IntlLangReview>
    <LocLastLocAttemptVersionLookup xmlns="8289c1ac-6532-4c62-99f0-6d047703163c">854843</LocLastLocAttemptVersionLookup>
    <PolicheckWords xmlns="8289c1ac-6532-4c62-99f0-6d047703163c" xsi:nil="true"/>
    <SubmitterId xmlns="8289c1ac-6532-4c62-99f0-6d047703163c" xsi:nil="true"/>
    <AcquiredFrom xmlns="8289c1ac-6532-4c62-99f0-6d047703163c">Internal MS</AcquiredFrom>
    <EditorialStatus xmlns="8289c1ac-6532-4c62-99f0-6d047703163c">Complete</EditorialStatus>
    <Markets xmlns="8289c1ac-6532-4c62-99f0-6d047703163c"/>
    <OriginAsset xmlns="8289c1ac-6532-4c62-99f0-6d047703163c" xsi:nil="true"/>
    <AssetStart xmlns="8289c1ac-6532-4c62-99f0-6d047703163c">2012-08-30T21:17:00+00:00</AssetStart>
    <FriendlyTitle xmlns="8289c1ac-6532-4c62-99f0-6d047703163c" xsi:nil="true"/>
    <MarketSpecific xmlns="8289c1ac-6532-4c62-99f0-6d047703163c">false</MarketSpecific>
    <TPNamespace xmlns="8289c1ac-6532-4c62-99f0-6d047703163c" xsi:nil="true"/>
    <PublishStatusLookup xmlns="8289c1ac-6532-4c62-99f0-6d047703163c">
      <Value>339344</Value>
    </PublishStatusLookup>
    <APAuthor xmlns="8289c1ac-6532-4c62-99f0-6d047703163c">
      <UserInfo>
        <DisplayName>REDMOND\matthos</DisplayName>
        <AccountId>59</AccountId>
        <AccountType/>
      </UserInfo>
    </APAuthor>
    <TPCommandLine xmlns="8289c1ac-6532-4c62-99f0-6d047703163c" xsi:nil="true"/>
    <IntlLangReviewer xmlns="8289c1ac-6532-4c62-99f0-6d047703163c" xsi:nil="true"/>
    <OpenTemplate xmlns="8289c1ac-6532-4c62-99f0-6d047703163c">true</OpenTemplate>
    <CSXSubmissionDate xmlns="8289c1ac-6532-4c62-99f0-6d047703163c" xsi:nil="true"/>
    <TaxCatchAll xmlns="8289c1ac-6532-4c62-99f0-6d047703163c"/>
    <Manager xmlns="8289c1ac-6532-4c62-99f0-6d047703163c" xsi:nil="true"/>
    <NumericId xmlns="8289c1ac-6532-4c62-99f0-6d047703163c" xsi:nil="true"/>
    <ParentAssetId xmlns="8289c1ac-6532-4c62-99f0-6d047703163c" xsi:nil="true"/>
    <OriginalSourceMarket xmlns="8289c1ac-6532-4c62-99f0-6d047703163c">english</OriginalSourceMarket>
    <ApprovalStatus xmlns="8289c1ac-6532-4c62-99f0-6d047703163c">InProgress</ApprovalStatus>
    <TPComponent xmlns="8289c1ac-6532-4c62-99f0-6d047703163c" xsi:nil="true"/>
    <EditorialTags xmlns="8289c1ac-6532-4c62-99f0-6d047703163c" xsi:nil="true"/>
    <TPExecutable xmlns="8289c1ac-6532-4c62-99f0-6d047703163c" xsi:nil="true"/>
    <TPLaunchHelpLink xmlns="8289c1ac-6532-4c62-99f0-6d047703163c" xsi:nil="true"/>
    <LocComments xmlns="8289c1ac-6532-4c62-99f0-6d047703163c" xsi:nil="true"/>
    <LocRecommendedHandoff xmlns="8289c1ac-6532-4c62-99f0-6d047703163c" xsi:nil="true"/>
    <SourceTitle xmlns="8289c1ac-6532-4c62-99f0-6d047703163c" xsi:nil="true"/>
    <CSXUpdate xmlns="8289c1ac-6532-4c62-99f0-6d047703163c">false</CSXUpdate>
    <IntlLocPriority xmlns="8289c1ac-6532-4c62-99f0-6d047703163c" xsi:nil="true"/>
    <UAProjectedTotalWords xmlns="8289c1ac-6532-4c62-99f0-6d047703163c" xsi:nil="true"/>
    <AssetType xmlns="8289c1ac-6532-4c62-99f0-6d047703163c">TP</AssetType>
    <MachineTranslated xmlns="8289c1ac-6532-4c62-99f0-6d047703163c">false</MachineTranslated>
    <OutputCachingOn xmlns="8289c1ac-6532-4c62-99f0-6d047703163c">false</OutputCachingOn>
    <TemplateStatus xmlns="8289c1ac-6532-4c62-99f0-6d047703163c">Complete</TemplateStatus>
    <IsSearchable xmlns="8289c1ac-6532-4c62-99f0-6d047703163c">true</IsSearchable>
    <ContentItem xmlns="8289c1ac-6532-4c62-99f0-6d047703163c" xsi:nil="true"/>
    <HandoffToMSDN xmlns="8289c1ac-6532-4c62-99f0-6d047703163c" xsi:nil="true"/>
    <ShowIn xmlns="8289c1ac-6532-4c62-99f0-6d047703163c">Show everywhere</ShowIn>
    <ThumbnailAssetId xmlns="8289c1ac-6532-4c62-99f0-6d047703163c" xsi:nil="true"/>
    <UALocComments xmlns="8289c1ac-6532-4c62-99f0-6d047703163c" xsi:nil="true"/>
    <UALocRecommendation xmlns="8289c1ac-6532-4c62-99f0-6d047703163c">Localize</UALocRecommendation>
    <LastModifiedDateTime xmlns="8289c1ac-6532-4c62-99f0-6d047703163c" xsi:nil="true"/>
    <LegacyData xmlns="8289c1ac-6532-4c62-99f0-6d047703163c" xsi:nil="true"/>
    <LocManualTestRequired xmlns="8289c1ac-6532-4c62-99f0-6d047703163c">false</LocManualTestRequired>
    <LocMarketGroupTiers2 xmlns="8289c1ac-6532-4c62-99f0-6d047703163c" xsi:nil="true"/>
    <ClipArtFilename xmlns="8289c1ac-6532-4c62-99f0-6d047703163c" xsi:nil="true"/>
    <TPApplication xmlns="8289c1ac-6532-4c62-99f0-6d047703163c" xsi:nil="true"/>
    <CSXHash xmlns="8289c1ac-6532-4c62-99f0-6d047703163c" xsi:nil="true"/>
    <DirectSourceMarket xmlns="8289c1ac-6532-4c62-99f0-6d047703163c">english</DirectSourceMarket>
    <PrimaryImageGen xmlns="8289c1ac-6532-4c62-99f0-6d047703163c">false</PrimaryImageGen>
    <PlannedPubDate xmlns="8289c1ac-6532-4c62-99f0-6d047703163c" xsi:nil="true"/>
    <CSXSubmissionMarket xmlns="8289c1ac-6532-4c62-99f0-6d047703163c" xsi:nil="true"/>
    <Downloads xmlns="8289c1ac-6532-4c62-99f0-6d047703163c">0</Downloads>
    <ArtSampleDocs xmlns="8289c1ac-6532-4c62-99f0-6d047703163c" xsi:nil="true"/>
    <TrustLevel xmlns="8289c1ac-6532-4c62-99f0-6d047703163c">1 Microsoft Managed Content</TrustLevel>
    <BlockPublish xmlns="8289c1ac-6532-4c62-99f0-6d047703163c">false</BlockPublish>
    <TPLaunchHelpLinkType xmlns="8289c1ac-6532-4c62-99f0-6d047703163c">Template</TPLaunchHelpLinkType>
    <LocalizationTagsTaxHTField0 xmlns="8289c1ac-6532-4c62-99f0-6d047703163c">
      <Terms xmlns="http://schemas.microsoft.com/office/infopath/2007/PartnerControls"/>
    </LocalizationTagsTaxHTField0>
    <BusinessGroup xmlns="8289c1ac-6532-4c62-99f0-6d047703163c" xsi:nil="true"/>
    <Providers xmlns="8289c1ac-6532-4c62-99f0-6d047703163c" xsi:nil="true"/>
    <TemplateTemplateType xmlns="8289c1ac-6532-4c62-99f0-6d047703163c">Excel Spreadsheet Template</TemplateTemplateType>
    <TimesCloned xmlns="8289c1ac-6532-4c62-99f0-6d047703163c" xsi:nil="true"/>
    <TPAppVersion xmlns="8289c1ac-6532-4c62-99f0-6d047703163c" xsi:nil="true"/>
    <VoteCount xmlns="8289c1ac-6532-4c62-99f0-6d047703163c" xsi:nil="true"/>
    <FeatureTagsTaxHTField0 xmlns="8289c1ac-6532-4c62-99f0-6d047703163c">
      <Terms xmlns="http://schemas.microsoft.com/office/infopath/2007/PartnerControls"/>
    </FeatureTagsTaxHTField0>
    <Provider xmlns="8289c1ac-6532-4c62-99f0-6d047703163c" xsi:nil="true"/>
    <UACurrentWords xmlns="8289c1ac-6532-4c62-99f0-6d047703163c" xsi:nil="true"/>
    <AssetId xmlns="8289c1ac-6532-4c62-99f0-6d047703163c">TP103427376</AssetId>
    <TPClientViewer xmlns="8289c1ac-6532-4c62-99f0-6d047703163c" xsi:nil="true"/>
    <DSATActionTaken xmlns="8289c1ac-6532-4c62-99f0-6d047703163c" xsi:nil="true"/>
    <APEditor xmlns="8289c1ac-6532-4c62-99f0-6d047703163c">
      <UserInfo>
        <DisplayName/>
        <AccountId xsi:nil="true"/>
        <AccountType/>
      </UserInfo>
    </APEditor>
    <TPInstallLocation xmlns="8289c1ac-6532-4c62-99f0-6d047703163c" xsi:nil="true"/>
    <OOCacheId xmlns="8289c1ac-6532-4c62-99f0-6d047703163c" xsi:nil="true"/>
    <IsDeleted xmlns="8289c1ac-6532-4c62-99f0-6d047703163c">false</IsDeleted>
    <PublishTargets xmlns="8289c1ac-6532-4c62-99f0-6d047703163c">OfficeOnlineVNext</PublishTargets>
    <ApprovalLog xmlns="8289c1ac-6532-4c62-99f0-6d047703163c" xsi:nil="true"/>
    <BugNumber xmlns="8289c1ac-6532-4c62-99f0-6d047703163c" xsi:nil="true"/>
    <CrawlForDependencies xmlns="8289c1ac-6532-4c62-99f0-6d047703163c">false</CrawlForDependencies>
    <InternalTagsTaxHTField0 xmlns="8289c1ac-6532-4c62-99f0-6d047703163c">
      <Terms xmlns="http://schemas.microsoft.com/office/infopath/2007/PartnerControls"/>
    </InternalTagsTaxHTField0>
    <LastHandOff xmlns="8289c1ac-6532-4c62-99f0-6d047703163c" xsi:nil="true"/>
    <Milestone xmlns="8289c1ac-6532-4c62-99f0-6d047703163c" xsi:nil="true"/>
    <OriginalRelease xmlns="8289c1ac-6532-4c62-99f0-6d047703163c">15</OriginalRelease>
    <RecommendationsModifier xmlns="8289c1ac-6532-4c62-99f0-6d047703163c" xsi:nil="true"/>
    <ScenarioTagsTaxHTField0 xmlns="8289c1ac-6532-4c62-99f0-6d047703163c">
      <Terms xmlns="http://schemas.microsoft.com/office/infopath/2007/PartnerControls"/>
    </ScenarioTagsTaxHTField0>
    <UANotes xmlns="8289c1ac-6532-4c62-99f0-6d047703163c" xsi:nil="true"/>
  </documentManagement>
</p:properties>
</file>

<file path=customXml/itemProps1.xml><?xml version="1.0" encoding="utf-8"?>
<ds:datastoreItem xmlns:ds="http://schemas.openxmlformats.org/officeDocument/2006/customXml" ds:itemID="{FB5529A0-A264-4A36-8191-512828805F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289c1ac-6532-4c62-99f0-6d047703163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356B468-4C05-4EE0-B612-8A77C05F778F}">
  <ds:schemaRefs>
    <ds:schemaRef ds:uri="http://schemas.microsoft.com/sharepoint/v3/contenttype/forms"/>
  </ds:schemaRefs>
</ds:datastoreItem>
</file>

<file path=customXml/itemProps3.xml><?xml version="1.0" encoding="utf-8"?>
<ds:datastoreItem xmlns:ds="http://schemas.openxmlformats.org/officeDocument/2006/customXml" ds:itemID="{FB139222-907E-4F2A-9512-F77D4FA08F00}">
  <ds:schemaRefs>
    <ds:schemaRef ds:uri="http://schemas.microsoft.com/office/2006/metadata/properties"/>
    <ds:schemaRef ds:uri="http://schemas.microsoft.com/office/infopath/2007/PartnerControls"/>
    <ds:schemaRef ds:uri="8289c1ac-6532-4c62-99f0-6d047703163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5</vt:i4>
      </vt:variant>
      <vt:variant>
        <vt:lpstr>Intervalos com Nome</vt:lpstr>
      </vt:variant>
      <vt:variant>
        <vt:i4>5</vt:i4>
      </vt:variant>
    </vt:vector>
  </HeadingPairs>
  <TitlesOfParts>
    <vt:vector size="10" baseType="lpstr">
      <vt:lpstr>Trade_Idea</vt:lpstr>
      <vt:lpstr>Auxiliar</vt:lpstr>
      <vt:lpstr>Ratios</vt:lpstr>
      <vt:lpstr>Discriminação de Custos</vt:lpstr>
      <vt:lpstr>Folha1</vt:lpstr>
      <vt:lpstr>'Discriminação de Custos'!Área_de_Impressão</vt:lpstr>
      <vt:lpstr>Trade_Idea!Área_de_Impressão</vt:lpstr>
      <vt:lpstr>Imposto</vt:lpstr>
      <vt:lpstr>Software_Services</vt:lpstr>
      <vt:lpstr>TaxaImposto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Pedro Alves</dc:creator>
  <cp:lastModifiedBy>Pedro Alves</cp:lastModifiedBy>
  <cp:lastPrinted>2021-02-18T16:04:42Z</cp:lastPrinted>
  <dcterms:created xsi:type="dcterms:W3CDTF">2012-08-28T21:54:52Z</dcterms:created>
  <dcterms:modified xsi:type="dcterms:W3CDTF">2021-03-02T22:35:23Z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0x0101005EB5FCBB1E5ECD4D83FA6E62BA4F98FF04003B76559807ED7042AFCC9CD6E0E16B7A</vt:lpwstr>
  </property>
  <property fmtid="{D5CDD505-2E9C-101B-9397-08002B2CF9AE}" pid="3" name="InternalTags">
    <vt:lpwstr/>
  </property>
  <property fmtid="{D5CDD505-2E9C-101B-9397-08002B2CF9AE}" pid="4" name="FeatureTags">
    <vt:lpwstr/>
  </property>
  <property fmtid="{D5CDD505-2E9C-101B-9397-08002B2CF9AE}" pid="5" name="LocalizationTags">
    <vt:lpwstr/>
  </property>
  <property fmtid="{D5CDD505-2E9C-101B-9397-08002B2CF9AE}" pid="6" name="ScenarioTags">
    <vt:lpwstr/>
  </property>
  <property fmtid="{D5CDD505-2E9C-101B-9397-08002B2CF9AE}" pid="7" name="CampaignTags">
    <vt:lpwstr/>
  </property>
  <property fmtid="{D5CDD505-2E9C-101B-9397-08002B2CF9AE}" pid="8" name="HiddenCategoryTags">
    <vt:lpwstr/>
  </property>
  <property fmtid="{D5CDD505-2E9C-101B-9397-08002B2CF9AE}" pid="9" name="CategoryTags">
    <vt:lpwstr/>
  </property>
  <property fmtid="{D5CDD505-2E9C-101B-9397-08002B2CF9AE}" pid="10" name="CategoryTagsTaxHTField0">
    <vt:lpwstr/>
  </property>
  <property fmtid="{D5CDD505-2E9C-101B-9397-08002B2CF9AE}" pid="11" name="HiddenCategoryTagsTaxHTField0">
    <vt:lpwstr/>
  </property>
</Properties>
</file>